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091D9084-3078-4A19-80A8-C67869D38AF0}" xr6:coauthVersionLast="47" xr6:coauthVersionMax="47" xr10:uidLastSave="{00000000-0000-0000-0000-000000000000}"/>
  <workbookProtection workbookAlgorithmName="SHA-512" workbookHashValue="OOPi1bGjm1xdNTEXgyR6ir7DK68514EFEKuZqXO3fQNL10+Ux8xQsZsR+fH+1tF8d+Zd3ZJtq45pBWZKz9BEQQ==" workbookSaltValue="NBv+3yJH5V07KDjDQ80ItA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1" l="1"/>
  <c r="L42" i="1"/>
  <c r="K42" i="1"/>
  <c r="M42" i="1" s="1"/>
  <c r="H42" i="1"/>
  <c r="L38" i="1"/>
  <c r="K38" i="1"/>
  <c r="M38" i="1" s="1"/>
  <c r="H38" i="1"/>
  <c r="L35" i="1"/>
  <c r="K35" i="1"/>
  <c r="M35" i="1" s="1"/>
  <c r="H35" i="1"/>
  <c r="L32" i="1"/>
  <c r="K32" i="1"/>
  <c r="M32" i="1" s="1"/>
  <c r="H32" i="1"/>
  <c r="L28" i="1"/>
  <c r="K28" i="1"/>
  <c r="M28" i="1" s="1"/>
  <c r="H28" i="1"/>
  <c r="L25" i="1"/>
  <c r="K25" i="1"/>
  <c r="M25" i="1" s="1"/>
  <c r="H25" i="1"/>
  <c r="L22" i="1"/>
  <c r="K22" i="1"/>
  <c r="M22" i="1" s="1"/>
  <c r="H22" i="1"/>
  <c r="L19" i="1"/>
  <c r="K19" i="1"/>
  <c r="M19" i="1" s="1"/>
  <c r="H19" i="1"/>
  <c r="L16" i="1"/>
  <c r="K16" i="1"/>
  <c r="M16" i="1" s="1"/>
  <c r="H16" i="1"/>
  <c r="L13" i="1"/>
  <c r="K13" i="1"/>
  <c r="M13" i="1" s="1"/>
  <c r="H13" i="1"/>
  <c r="L10" i="1"/>
  <c r="K10" i="1"/>
  <c r="M10" i="1" s="1"/>
  <c r="H10" i="1"/>
  <c r="L7" i="1"/>
  <c r="K7" i="1"/>
  <c r="H7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M7" i="1" l="1"/>
  <c r="H48" i="1"/>
  <c r="H49" i="1" s="1"/>
</calcChain>
</file>

<file path=xl/sharedStrings.xml><?xml version="1.0" encoding="utf-8"?>
<sst xmlns="http://schemas.openxmlformats.org/spreadsheetml/2006/main" count="166" uniqueCount="94">
  <si>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</si>
  <si>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</si>
  <si>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</si>
  <si>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</si>
  <si>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</si>
  <si>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</si>
  <si>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</si>
  <si>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</si>
  <si>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</si>
  <si>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</si>
  <si>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</si>
  <si>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</si>
  <si>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</si>
  <si>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</si>
  <si>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</si>
  <si>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</si>
  <si>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</si>
  <si>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</si>
  <si>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</si>
  <si>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</si>
  <si>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</si>
  <si>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</si>
  <si>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</si>
  <si>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</si>
  <si>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</si>
  <si>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</si>
  <si>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</si>
  <si>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</si>
  <si>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</si>
  <si>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</si>
  <si>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</si>
  <si>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</si>
  <si>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</si>
  <si>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</si>
  <si>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</si>
  <si>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</si>
  <si>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</si>
  <si>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</si>
  <si>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</si>
  <si>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</si>
  <si>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</si>
  <si>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</si>
  <si>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</si>
  <si>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</si>
  <si>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</si>
  <si>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</si>
  <si>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n°05</t>
  </si>
  <si>
    <t>PEINTURES INTERIEURES</t>
  </si>
  <si>
    <t>9</t>
  </si>
  <si>
    <t>1</t>
  </si>
  <si>
    <t>Peinture murale</t>
  </si>
  <si>
    <t>M2</t>
  </si>
  <si>
    <t>L</t>
  </si>
  <si>
    <t>Localisation : SSsol Log 04/05/06</t>
  </si>
  <si>
    <t>9.&amp;</t>
  </si>
  <si>
    <t>Peinture murale SdB</t>
  </si>
  <si>
    <t>3</t>
  </si>
  <si>
    <t>Enduit GS en Plafond</t>
  </si>
  <si>
    <t>4</t>
  </si>
  <si>
    <t>Peinture plafond mate</t>
  </si>
  <si>
    <t>5</t>
  </si>
  <si>
    <t>Peinture acrylique satinée sur plafonds SdB</t>
  </si>
  <si>
    <t>6</t>
  </si>
  <si>
    <t>Peinture glycérophtalique satinée sur boiserie Trappes</t>
  </si>
  <si>
    <t>U</t>
  </si>
  <si>
    <t>7</t>
  </si>
  <si>
    <t xml:space="preserve">Peinture glycérophtalique satinée sur boiserie Encadrements </t>
  </si>
  <si>
    <t>ML</t>
  </si>
  <si>
    <t>8</t>
  </si>
  <si>
    <t>Peinture glycérophtalique satinée sur boiserie plinthes bois</t>
  </si>
  <si>
    <t>Localisation : REZ DE CHAUSSéE Log 05</t>
  </si>
  <si>
    <t>Forfait reprise REZ DE CHAUSSéE Log 05</t>
  </si>
  <si>
    <t>10</t>
  </si>
  <si>
    <t>Forfait reprise REZ DE CHAUSSéE Log 04/06</t>
  </si>
  <si>
    <t>Localisation : REZ DE CHAUSSéE Log 04/06</t>
  </si>
  <si>
    <t>11</t>
  </si>
  <si>
    <t>Nettoyage fin de chantier</t>
  </si>
  <si>
    <t>12</t>
  </si>
  <si>
    <t>Nettoyage fin de chantier  Parties Communes</t>
  </si>
  <si>
    <t>Localisation : REZ DE CHAUSSéE Communs</t>
  </si>
  <si>
    <t>2.&amp;</t>
  </si>
  <si>
    <t>Total du lot PEINTURES INTERIEURES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</si>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</sst>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4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3" fontId="6" fillId="0" borderId="5" xfId="0" applyNumberFormat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8F048A3F-618F-9891-E75D-F5B6CFD41214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538FD538-2754-4CC0-B2A7-10CEE0184BAB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01F326EB-5360-DE6F-C262-7D003605383D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10C8B471-788B-45BC-8554-AF95060E9E98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C536FA0E-2253-F4AA-AB72-065500A0F718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07B576E8-AAB4-49BD-8ABA-711D07BFD763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showGridLines="0" tabSelected="1" topLeftCell="B1" workbookViewId="0">
      <selection activeCell="F7" sqref="F7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n°05 PEINTURES INTERIEURES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17.399999999999999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8" thickBot="1" x14ac:dyDescent="0.35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ht="14.4" thickTop="1" thickBot="1" x14ac:dyDescent="0.3">
      <c r="A7" s="85" t="s">
        <v>48</v>
      </c>
      <c r="B7" s="86" t="s">
        <v>49</v>
      </c>
      <c r="C7" s="87" t="s">
        <v>50</v>
      </c>
      <c r="D7" s="86" t="s">
        <v>51</v>
      </c>
      <c r="E7" s="88">
        <v>249.33</v>
      </c>
      <c r="F7" s="89"/>
      <c r="G7" s="90"/>
      <c r="H7" s="18" t="str">
        <f>IF(ISBLANK(G7), "", IF(ISBLANK(F7), ROUND(E7 * ROUND(G7, 2), 2), ROUND(F7 * ROUND(G7, 2), 2)))</f>
        <v/>
      </c>
      <c r="I7" s="91" t="s">
        <v>44</v>
      </c>
      <c r="J7" s="41">
        <v>0.2</v>
      </c>
      <c r="K7" s="48" t="b">
        <f>IF(AND(COUNTIF(TAUXTVA1:TAUXTVA4, J7) = 0, J7 &lt;&gt; 0), FALSE, IF(ISBLANK(J7), FALSE, TRUE))</f>
        <v>1</v>
      </c>
      <c r="L7" s="49" t="b">
        <f>IF(AND(A7 = "9", OR(I7 = "Variante", I7 = "Option")), FALSE, TRUE)</f>
        <v>1</v>
      </c>
      <c r="M7" s="47">
        <f>IF(AND(L7 = TRUE, K7 = TRUE), J7, "")</f>
        <v>0.2</v>
      </c>
    </row>
    <row r="8" spans="1:14" ht="13.8" thickTop="1" x14ac:dyDescent="0.25">
      <c r="A8" s="85" t="s">
        <v>52</v>
      </c>
      <c r="C8" s="87" t="s">
        <v>53</v>
      </c>
    </row>
    <row r="9" spans="1:14" ht="13.8" thickBot="1" x14ac:dyDescent="0.3">
      <c r="A9" s="85" t="s">
        <v>54</v>
      </c>
    </row>
    <row r="10" spans="1:14" ht="14.4" thickTop="1" thickBot="1" x14ac:dyDescent="0.3">
      <c r="A10" s="85" t="s">
        <v>48</v>
      </c>
      <c r="B10" s="86" t="s">
        <v>45</v>
      </c>
      <c r="C10" s="87" t="s">
        <v>55</v>
      </c>
      <c r="D10" s="86" t="s">
        <v>51</v>
      </c>
      <c r="E10" s="88">
        <v>58.13</v>
      </c>
      <c r="F10" s="89"/>
      <c r="G10" s="90"/>
      <c r="H10" s="18" t="str">
        <f>IF(ISBLANK(G10), "", IF(ISBLANK(F10), ROUND(E10 * ROUND(G10, 2), 2), ROUND(F10 * ROUND(G10, 2), 2)))</f>
        <v/>
      </c>
      <c r="I10" s="91" t="s">
        <v>44</v>
      </c>
      <c r="J10" s="41">
        <v>0.2</v>
      </c>
      <c r="K10" s="48" t="b">
        <f>IF(AND(COUNTIF(TAUXTVA1:TAUXTVA4, J10) = 0, J10 &lt;&gt; 0), FALSE, IF(ISBLANK(J10), FALSE, TRUE))</f>
        <v>1</v>
      </c>
      <c r="L10" s="49" t="b">
        <f>IF(AND(A10 = "9", OR(I10 = "Variante", I10 = "Option")), FALSE, TRUE)</f>
        <v>1</v>
      </c>
      <c r="M10" s="47">
        <f>IF(AND(L10 = TRUE, K10 = TRUE), J10, "")</f>
        <v>0.2</v>
      </c>
    </row>
    <row r="11" spans="1:14" ht="13.8" thickTop="1" x14ac:dyDescent="0.25">
      <c r="A11" s="85" t="s">
        <v>52</v>
      </c>
      <c r="C11" s="87" t="s">
        <v>53</v>
      </c>
    </row>
    <row r="12" spans="1:14" ht="13.8" thickBot="1" x14ac:dyDescent="0.3">
      <c r="A12" s="85" t="s">
        <v>54</v>
      </c>
    </row>
    <row r="13" spans="1:14" ht="14.4" thickTop="1" thickBot="1" x14ac:dyDescent="0.3">
      <c r="A13" s="85" t="s">
        <v>48</v>
      </c>
      <c r="B13" s="86" t="s">
        <v>56</v>
      </c>
      <c r="C13" s="87" t="s">
        <v>57</v>
      </c>
      <c r="D13" s="86" t="s">
        <v>51</v>
      </c>
      <c r="E13" s="88">
        <v>120.47</v>
      </c>
      <c r="F13" s="89"/>
      <c r="G13" s="90"/>
      <c r="H13" s="18" t="str">
        <f>IF(ISBLANK(G13), "", IF(ISBLANK(F13), ROUND(E13 * ROUND(G13, 2), 2), ROUND(F13 * ROUND(G13, 2), 2)))</f>
        <v/>
      </c>
      <c r="I13" s="91" t="s">
        <v>44</v>
      </c>
      <c r="J13" s="41">
        <v>0.2</v>
      </c>
      <c r="K13" s="48" t="b">
        <f>IF(AND(COUNTIF(TAUXTVA1:TAUXTVA4, J13) = 0, J13 &lt;&gt; 0), FALSE, IF(ISBLANK(J13), FALSE, TRUE))</f>
        <v>1</v>
      </c>
      <c r="L13" s="49" t="b">
        <f>IF(AND(A13 = "9", OR(I13 = "Variante", I13 = "Option")), FALSE, TRUE)</f>
        <v>1</v>
      </c>
      <c r="M13" s="47">
        <f>IF(AND(L13 = TRUE, K13 = TRUE), J13, "")</f>
        <v>0.2</v>
      </c>
    </row>
    <row r="14" spans="1:14" ht="13.8" thickTop="1" x14ac:dyDescent="0.25">
      <c r="A14" s="85" t="s">
        <v>52</v>
      </c>
      <c r="C14" s="87" t="s">
        <v>53</v>
      </c>
    </row>
    <row r="15" spans="1:14" ht="13.8" thickBot="1" x14ac:dyDescent="0.3">
      <c r="A15" s="85" t="s">
        <v>54</v>
      </c>
    </row>
    <row r="16" spans="1:14" ht="14.4" thickTop="1" thickBot="1" x14ac:dyDescent="0.3">
      <c r="A16" s="85" t="s">
        <v>48</v>
      </c>
      <c r="B16" s="86" t="s">
        <v>58</v>
      </c>
      <c r="C16" s="87" t="s">
        <v>59</v>
      </c>
      <c r="D16" s="86" t="s">
        <v>51</v>
      </c>
      <c r="E16" s="88">
        <v>103.86</v>
      </c>
      <c r="F16" s="89"/>
      <c r="G16" s="90"/>
      <c r="H16" s="18" t="str">
        <f>IF(ISBLANK(G16), "", IF(ISBLANK(F16), ROUND(E16 * ROUND(G16, 2), 2), ROUND(F16 * ROUND(G16, 2), 2)))</f>
        <v/>
      </c>
      <c r="I16" s="91" t="s">
        <v>44</v>
      </c>
      <c r="J16" s="41">
        <v>0.2</v>
      </c>
      <c r="K16" s="48" t="b">
        <f>IF(AND(COUNTIF(TAUXTVA1:TAUXTVA4, J16) = 0, J16 &lt;&gt; 0), FALSE, IF(ISBLANK(J16), FALSE, TRUE))</f>
        <v>1</v>
      </c>
      <c r="L16" s="49" t="b">
        <f>IF(AND(A16 = "9", OR(I16 = "Variante", I16 = "Option")), FALSE, TRUE)</f>
        <v>1</v>
      </c>
      <c r="M16" s="47">
        <f>IF(AND(L16 = TRUE, K16 = TRUE), J16, "")</f>
        <v>0.2</v>
      </c>
    </row>
    <row r="17" spans="1:13" ht="13.8" thickTop="1" x14ac:dyDescent="0.25">
      <c r="A17" s="85" t="s">
        <v>52</v>
      </c>
      <c r="C17" s="87" t="s">
        <v>53</v>
      </c>
    </row>
    <row r="18" spans="1:13" ht="13.8" thickBot="1" x14ac:dyDescent="0.3">
      <c r="A18" s="85" t="s">
        <v>54</v>
      </c>
    </row>
    <row r="19" spans="1:13" ht="14.4" thickTop="1" thickBot="1" x14ac:dyDescent="0.3">
      <c r="A19" s="85" t="s">
        <v>48</v>
      </c>
      <c r="B19" s="86" t="s">
        <v>60</v>
      </c>
      <c r="C19" s="87" t="s">
        <v>61</v>
      </c>
      <c r="D19" s="86" t="s">
        <v>51</v>
      </c>
      <c r="E19" s="88">
        <v>16.61</v>
      </c>
      <c r="F19" s="89"/>
      <c r="G19" s="90"/>
      <c r="H19" s="18" t="str">
        <f>IF(ISBLANK(G19), "", IF(ISBLANK(F19), ROUND(E19 * ROUND(G19, 2), 2), ROUND(F19 * ROUND(G19, 2), 2)))</f>
        <v/>
      </c>
      <c r="I19" s="91" t="s">
        <v>44</v>
      </c>
      <c r="J19" s="41">
        <v>0.2</v>
      </c>
      <c r="K19" s="48" t="b">
        <f>IF(AND(COUNTIF(TAUXTVA1:TAUXTVA4, J19) = 0, J19 &lt;&gt; 0), FALSE, IF(ISBLANK(J19), FALSE, TRUE))</f>
        <v>1</v>
      </c>
      <c r="L19" s="49" t="b">
        <f>IF(AND(A19 = "9", OR(I19 = "Variante", I19 = "Option")), FALSE, TRUE)</f>
        <v>1</v>
      </c>
      <c r="M19" s="47">
        <f>IF(AND(L19 = TRUE, K19 = TRUE), J19, "")</f>
        <v>0.2</v>
      </c>
    </row>
    <row r="20" spans="1:13" ht="13.8" thickTop="1" x14ac:dyDescent="0.25">
      <c r="A20" s="85" t="s">
        <v>52</v>
      </c>
      <c r="C20" s="87" t="s">
        <v>53</v>
      </c>
    </row>
    <row r="21" spans="1:13" ht="13.8" thickBot="1" x14ac:dyDescent="0.3">
      <c r="A21" s="85" t="s">
        <v>54</v>
      </c>
    </row>
    <row r="22" spans="1:13" ht="14.4" thickTop="1" thickBot="1" x14ac:dyDescent="0.3">
      <c r="A22" s="85" t="s">
        <v>48</v>
      </c>
      <c r="B22" s="86" t="s">
        <v>62</v>
      </c>
      <c r="C22" s="87" t="s">
        <v>63</v>
      </c>
      <c r="D22" s="86" t="s">
        <v>64</v>
      </c>
      <c r="E22" s="92">
        <v>5</v>
      </c>
      <c r="F22" s="89"/>
      <c r="G22" s="90"/>
      <c r="H22" s="18" t="str">
        <f>IF(ISBLANK(G22), "", IF(ISBLANK(F22), ROUND(E22 * ROUND(G22, 2), 2), ROUND(F22 * ROUND(G22, 2), 2)))</f>
        <v/>
      </c>
      <c r="I22" s="91" t="s">
        <v>44</v>
      </c>
      <c r="J22" s="41">
        <v>0.2</v>
      </c>
      <c r="K22" s="48" t="b">
        <f>IF(AND(COUNTIF(TAUXTVA1:TAUXTVA4, J22) = 0, J22 &lt;&gt; 0), FALSE, IF(ISBLANK(J22), FALSE, TRUE))</f>
        <v>1</v>
      </c>
      <c r="L22" s="49" t="b">
        <f>IF(AND(A22 = "9", OR(I22 = "Variante", I22 = "Option")), FALSE, TRUE)</f>
        <v>1</v>
      </c>
      <c r="M22" s="47">
        <f>IF(AND(L22 = TRUE, K22 = TRUE), J22, "")</f>
        <v>0.2</v>
      </c>
    </row>
    <row r="23" spans="1:13" ht="13.8" thickTop="1" x14ac:dyDescent="0.25">
      <c r="A23" s="85" t="s">
        <v>52</v>
      </c>
      <c r="C23" s="87" t="s">
        <v>53</v>
      </c>
    </row>
    <row r="24" spans="1:13" ht="13.8" thickBot="1" x14ac:dyDescent="0.3">
      <c r="A24" s="85" t="s">
        <v>54</v>
      </c>
    </row>
    <row r="25" spans="1:13" ht="14.4" thickTop="1" thickBot="1" x14ac:dyDescent="0.3">
      <c r="A25" s="85" t="s">
        <v>48</v>
      </c>
      <c r="B25" s="86" t="s">
        <v>65</v>
      </c>
      <c r="C25" s="87" t="s">
        <v>66</v>
      </c>
      <c r="D25" s="86" t="s">
        <v>67</v>
      </c>
      <c r="E25" s="88">
        <v>35.299999999999997</v>
      </c>
      <c r="F25" s="89"/>
      <c r="G25" s="90"/>
      <c r="H25" s="18" t="str">
        <f>IF(ISBLANK(G25), "", IF(ISBLANK(F25), ROUND(E25 * ROUND(G25, 2), 2), ROUND(F25 * ROUND(G25, 2), 2)))</f>
        <v/>
      </c>
      <c r="I25" s="91" t="s">
        <v>44</v>
      </c>
      <c r="J25" s="41">
        <v>0.2</v>
      </c>
      <c r="K25" s="48" t="b">
        <f>IF(AND(COUNTIF(TAUXTVA1:TAUXTVA4, J25) = 0, J25 &lt;&gt; 0), FALSE, IF(ISBLANK(J25), FALSE, TRUE))</f>
        <v>1</v>
      </c>
      <c r="L25" s="49" t="b">
        <f>IF(AND(A25 = "9", OR(I25 = "Variante", I25 = "Option")), FALSE, TRUE)</f>
        <v>1</v>
      </c>
      <c r="M25" s="47">
        <f>IF(AND(L25 = TRUE, K25 = TRUE), J25, "")</f>
        <v>0.2</v>
      </c>
    </row>
    <row r="26" spans="1:13" ht="13.8" thickTop="1" x14ac:dyDescent="0.25">
      <c r="A26" s="85" t="s">
        <v>52</v>
      </c>
      <c r="C26" s="87" t="s">
        <v>53</v>
      </c>
    </row>
    <row r="27" spans="1:13" ht="13.8" thickBot="1" x14ac:dyDescent="0.3">
      <c r="A27" s="85" t="s">
        <v>54</v>
      </c>
    </row>
    <row r="28" spans="1:13" ht="14.4" thickTop="1" thickBot="1" x14ac:dyDescent="0.3">
      <c r="A28" s="85" t="s">
        <v>48</v>
      </c>
      <c r="B28" s="86" t="s">
        <v>68</v>
      </c>
      <c r="C28" s="87" t="s">
        <v>69</v>
      </c>
      <c r="D28" s="86" t="s">
        <v>67</v>
      </c>
      <c r="E28" s="88">
        <v>151.08000000000001</v>
      </c>
      <c r="F28" s="89"/>
      <c r="G28" s="90"/>
      <c r="H28" s="18" t="str">
        <f>IF(ISBLANK(G28), "", IF(ISBLANK(F28), ROUND(E28 * ROUND(G28, 2), 2), ROUND(F28 * ROUND(G28, 2), 2)))</f>
        <v/>
      </c>
      <c r="I28" s="91" t="s">
        <v>44</v>
      </c>
      <c r="J28" s="41">
        <v>0.2</v>
      </c>
      <c r="K28" s="48" t="b">
        <f>IF(AND(COUNTIF(TAUXTVA1:TAUXTVA4, J28) = 0, J28 &lt;&gt; 0), FALSE, IF(ISBLANK(J28), FALSE, TRUE))</f>
        <v>1</v>
      </c>
      <c r="L28" s="49" t="b">
        <f>IF(AND(A28 = "9", OR(I28 = "Variante", I28 = "Option")), FALSE, TRUE)</f>
        <v>1</v>
      </c>
      <c r="M28" s="47">
        <f>IF(AND(L28 = TRUE, K28 = TRUE), J28, "")</f>
        <v>0.2</v>
      </c>
    </row>
    <row r="29" spans="1:13" ht="13.8" thickTop="1" x14ac:dyDescent="0.25">
      <c r="A29" s="85" t="s">
        <v>52</v>
      </c>
      <c r="C29" s="87" t="s">
        <v>53</v>
      </c>
    </row>
    <row r="30" spans="1:13" x14ac:dyDescent="0.25">
      <c r="A30" s="85" t="s">
        <v>52</v>
      </c>
      <c r="C30" s="87" t="s">
        <v>70</v>
      </c>
    </row>
    <row r="31" spans="1:13" ht="13.8" thickBot="1" x14ac:dyDescent="0.3">
      <c r="A31" s="85" t="s">
        <v>54</v>
      </c>
    </row>
    <row r="32" spans="1:13" ht="14.4" thickTop="1" thickBot="1" x14ac:dyDescent="0.3">
      <c r="A32" s="85" t="s">
        <v>48</v>
      </c>
      <c r="B32" s="86" t="s">
        <v>48</v>
      </c>
      <c r="C32" s="87" t="s">
        <v>71</v>
      </c>
      <c r="D32" s="86" t="s">
        <v>64</v>
      </c>
      <c r="E32" s="92">
        <v>1</v>
      </c>
      <c r="F32" s="89"/>
      <c r="G32" s="90"/>
      <c r="H32" s="18" t="str">
        <f>IF(ISBLANK(G32), "", IF(ISBLANK(F32), ROUND(E32 * ROUND(G32, 2), 2), ROUND(F32 * ROUND(G32, 2), 2)))</f>
        <v/>
      </c>
      <c r="I32" s="91" t="s">
        <v>44</v>
      </c>
      <c r="J32" s="41">
        <v>0.2</v>
      </c>
      <c r="K32" s="48" t="b">
        <f>IF(AND(COUNTIF(TAUXTVA1:TAUXTVA4, J32) = 0, J32 &lt;&gt; 0), FALSE, IF(ISBLANK(J32), FALSE, TRUE))</f>
        <v>1</v>
      </c>
      <c r="L32" s="49" t="b">
        <f>IF(AND(A32 = "9", OR(I32 = "Variante", I32 = "Option")), FALSE, TRUE)</f>
        <v>1</v>
      </c>
      <c r="M32" s="47">
        <f>IF(AND(L32 = TRUE, K32 = TRUE), J32, "")</f>
        <v>0.2</v>
      </c>
    </row>
    <row r="33" spans="1:14" ht="13.8" thickTop="1" x14ac:dyDescent="0.25">
      <c r="A33" s="85" t="s">
        <v>52</v>
      </c>
      <c r="C33" s="87" t="s">
        <v>70</v>
      </c>
    </row>
    <row r="34" spans="1:14" ht="13.8" thickBot="1" x14ac:dyDescent="0.3">
      <c r="A34" s="85" t="s">
        <v>54</v>
      </c>
    </row>
    <row r="35" spans="1:14" ht="14.4" thickTop="1" thickBot="1" x14ac:dyDescent="0.3">
      <c r="A35" s="85" t="s">
        <v>48</v>
      </c>
      <c r="B35" s="86" t="s">
        <v>72</v>
      </c>
      <c r="C35" s="87" t="s">
        <v>73</v>
      </c>
      <c r="D35" s="86" t="s">
        <v>64</v>
      </c>
      <c r="E35" s="92">
        <v>2</v>
      </c>
      <c r="F35" s="89"/>
      <c r="G35" s="90"/>
      <c r="H35" s="18" t="str">
        <f>IF(ISBLANK(G35), "", IF(ISBLANK(F35), ROUND(E35 * ROUND(G35, 2), 2), ROUND(F35 * ROUND(G35, 2), 2)))</f>
        <v/>
      </c>
      <c r="I35" s="91" t="s">
        <v>44</v>
      </c>
      <c r="J35" s="41">
        <v>0.2</v>
      </c>
      <c r="K35" s="48" t="b">
        <f>IF(AND(COUNTIF(TAUXTVA1:TAUXTVA4, J35) = 0, J35 &lt;&gt; 0), FALSE, IF(ISBLANK(J35), FALSE, TRUE))</f>
        <v>1</v>
      </c>
      <c r="L35" s="49" t="b">
        <f>IF(AND(A35 = "9", OR(I35 = "Variante", I35 = "Option")), FALSE, TRUE)</f>
        <v>1</v>
      </c>
      <c r="M35" s="47">
        <f>IF(AND(L35 = TRUE, K35 = TRUE), J35, "")</f>
        <v>0.2</v>
      </c>
    </row>
    <row r="36" spans="1:14" ht="13.8" thickTop="1" x14ac:dyDescent="0.25">
      <c r="A36" s="85" t="s">
        <v>52</v>
      </c>
      <c r="C36" s="87" t="s">
        <v>74</v>
      </c>
    </row>
    <row r="37" spans="1:14" ht="13.8" thickBot="1" x14ac:dyDescent="0.3">
      <c r="A37" s="85" t="s">
        <v>54</v>
      </c>
    </row>
    <row r="38" spans="1:14" ht="14.4" thickTop="1" thickBot="1" x14ac:dyDescent="0.3">
      <c r="A38" s="85" t="s">
        <v>48</v>
      </c>
      <c r="B38" s="86" t="s">
        <v>75</v>
      </c>
      <c r="C38" s="87" t="s">
        <v>76</v>
      </c>
      <c r="D38" s="86" t="s">
        <v>64</v>
      </c>
      <c r="E38" s="92">
        <v>4</v>
      </c>
      <c r="F38" s="89"/>
      <c r="G38" s="90"/>
      <c r="H38" s="18" t="str">
        <f>IF(ISBLANK(G38), "", IF(ISBLANK(F38), ROUND(E38 * ROUND(G38, 2), 2), ROUND(F38 * ROUND(G38, 2), 2)))</f>
        <v/>
      </c>
      <c r="I38" s="91" t="s">
        <v>44</v>
      </c>
      <c r="J38" s="41">
        <v>0.2</v>
      </c>
      <c r="K38" s="48" t="b">
        <f>IF(AND(COUNTIF(TAUXTVA1:TAUXTVA4, J38) = 0, J38 &lt;&gt; 0), FALSE, IF(ISBLANK(J38), FALSE, TRUE))</f>
        <v>1</v>
      </c>
      <c r="L38" s="49" t="b">
        <f>IF(AND(A38 = "9", OR(I38 = "Variante", I38 = "Option")), FALSE, TRUE)</f>
        <v>1</v>
      </c>
      <c r="M38" s="47">
        <f>IF(AND(L38 = TRUE, K38 = TRUE), J38, "")</f>
        <v>0.2</v>
      </c>
    </row>
    <row r="39" spans="1:14" ht="13.8" thickTop="1" x14ac:dyDescent="0.25">
      <c r="A39" s="85" t="s">
        <v>52</v>
      </c>
      <c r="C39" s="87" t="s">
        <v>53</v>
      </c>
    </row>
    <row r="40" spans="1:14" x14ac:dyDescent="0.25">
      <c r="A40" s="85" t="s">
        <v>52</v>
      </c>
      <c r="C40" s="87" t="s">
        <v>70</v>
      </c>
    </row>
    <row r="41" spans="1:14" ht="13.8" thickBot="1" x14ac:dyDescent="0.3">
      <c r="A41" s="85" t="s">
        <v>54</v>
      </c>
    </row>
    <row r="42" spans="1:14" ht="14.4" thickTop="1" thickBot="1" x14ac:dyDescent="0.3">
      <c r="A42" s="85" t="s">
        <v>48</v>
      </c>
      <c r="B42" s="86" t="s">
        <v>77</v>
      </c>
      <c r="C42" s="87" t="s">
        <v>78</v>
      </c>
      <c r="D42" s="86" t="s">
        <v>64</v>
      </c>
      <c r="E42" s="92">
        <v>1</v>
      </c>
      <c r="F42" s="89"/>
      <c r="G42" s="90"/>
      <c r="H42" s="18" t="str">
        <f>IF(ISBLANK(G42), "", IF(ISBLANK(F42), ROUND(E42 * ROUND(G42, 2), 2), ROUND(F42 * ROUND(G42, 2), 2)))</f>
        <v/>
      </c>
      <c r="I42" s="91" t="s">
        <v>44</v>
      </c>
      <c r="J42" s="41">
        <v>0.2</v>
      </c>
      <c r="K42" s="48" t="b">
        <f>IF(AND(COUNTIF(TAUXTVA1:TAUXTVA4, J42) = 0, J42 &lt;&gt; 0), FALSE, IF(ISBLANK(J42), FALSE, TRUE))</f>
        <v>1</v>
      </c>
      <c r="L42" s="49" t="b">
        <f>IF(AND(A42 = "9", OR(I42 = "Variante", I42 = "Option")), FALSE, TRUE)</f>
        <v>1</v>
      </c>
      <c r="M42" s="47">
        <f>IF(AND(L42 = TRUE, K42 = TRUE), J42, "")</f>
        <v>0.2</v>
      </c>
    </row>
    <row r="43" spans="1:14" ht="13.8" thickTop="1" x14ac:dyDescent="0.25">
      <c r="A43" s="85" t="s">
        <v>52</v>
      </c>
      <c r="C43" s="87" t="s">
        <v>79</v>
      </c>
    </row>
    <row r="44" spans="1:14" x14ac:dyDescent="0.25">
      <c r="A44" s="85" t="s">
        <v>54</v>
      </c>
    </row>
    <row r="45" spans="1:14" s="71" customFormat="1" x14ac:dyDescent="0.25">
      <c r="A45" s="99" t="s">
        <v>80</v>
      </c>
      <c r="B45" s="101" t="s">
        <v>46</v>
      </c>
      <c r="C45" s="103" t="s">
        <v>81</v>
      </c>
      <c r="D45" s="107"/>
      <c r="E45" s="107"/>
      <c r="F45" s="107"/>
      <c r="G45" s="112"/>
      <c r="H45" s="111"/>
      <c r="I45" s="116"/>
      <c r="J45" s="118"/>
      <c r="K45" s="97"/>
      <c r="L45" s="94"/>
      <c r="M45" s="98"/>
      <c r="N45" s="42"/>
    </row>
    <row r="46" spans="1:14" s="71" customFormat="1" x14ac:dyDescent="0.25">
      <c r="A46" s="93"/>
      <c r="B46" s="94"/>
      <c r="C46" s="104"/>
      <c r="D46" s="108"/>
      <c r="E46" s="108"/>
      <c r="F46" s="108"/>
      <c r="G46" s="113"/>
      <c r="H46" s="110"/>
      <c r="I46" s="95"/>
      <c r="J46" s="96"/>
      <c r="K46" s="97"/>
      <c r="L46" s="94"/>
      <c r="M46" s="98"/>
      <c r="N46" s="42"/>
    </row>
    <row r="47" spans="1:14" s="71" customFormat="1" x14ac:dyDescent="0.25">
      <c r="A47" s="93"/>
      <c r="B47" s="94"/>
      <c r="C47" s="105" t="s">
        <v>82</v>
      </c>
      <c r="D47" s="108"/>
      <c r="E47" s="108"/>
      <c r="F47" s="108"/>
      <c r="G47" s="113"/>
      <c r="H47" s="110">
        <f>SUMIF(L5:L44, TRUE, H5:H44)</f>
        <v>0</v>
      </c>
      <c r="I47" s="95"/>
      <c r="J47" s="96"/>
      <c r="K47" s="97"/>
      <c r="L47" s="94"/>
      <c r="M47" s="98"/>
      <c r="N47" s="42"/>
    </row>
    <row r="48" spans="1:14" s="71" customFormat="1" x14ac:dyDescent="0.25">
      <c r="A48" s="93"/>
      <c r="B48" s="94"/>
      <c r="C48" s="105" t="s">
        <v>83</v>
      </c>
      <c r="D48" s="108"/>
      <c r="E48" s="108"/>
      <c r="F48" s="108"/>
      <c r="G48" s="113"/>
      <c r="H48" s="110">
        <f>IF(COUNTIF(K5:K44, FALSE) = 0, ROUND(TAUXTVA1 * SUMIF(M5:M44, TAUXTVA1, H5:H44), 2)+ ROUND(TAUXTVA2 * SUMIF(M5:M44, TAUXTVA2, H5:H44), 2)+ ROUND(TAUXTVA3 * SUMIF(M5:M44, TAUXTVA3, H5:H44), 2)+ ROUND(TAUXTVA4 * SUMIF(M5:M44, TAUXTVA4, H5:H44), 2), "Présence d'un taux de TVA non supporté,")</f>
        <v>0</v>
      </c>
      <c r="I48" s="95"/>
      <c r="J48" s="96"/>
      <c r="K48" s="97"/>
      <c r="L48" s="94"/>
      <c r="M48" s="98"/>
      <c r="N48" s="42"/>
    </row>
    <row r="49" spans="1:14" s="71" customFormat="1" x14ac:dyDescent="0.25">
      <c r="A49" s="100"/>
      <c r="B49" s="102"/>
      <c r="C49" s="106" t="s">
        <v>84</v>
      </c>
      <c r="D49" s="109"/>
      <c r="E49" s="109"/>
      <c r="F49" s="109"/>
      <c r="G49" s="114"/>
      <c r="H49" s="115">
        <f>IF(COUNTIF(K6:K45, FALSE) = 0, H47 + H48, "calcul de la TVA impossible.")</f>
        <v>0</v>
      </c>
      <c r="I49" s="117"/>
      <c r="J49" s="119"/>
      <c r="K49" s="97"/>
      <c r="L49" s="94"/>
      <c r="M49" s="98"/>
      <c r="N49" s="42"/>
    </row>
  </sheetData>
  <sheetProtection algorithmName="SHA-512" hashValue="f32RBhc2xUtvEbWT9PE7VkNims1XKETrz7siPhu1zQOgMlPWVCg61W7RPCp3di8MDB7Dp3O+QvDjarjB+nhl8A==" saltValue="eOTlJq7gjoj7DkzNjEUzUg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20" t="s">
        <v>85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21" t="s">
        <v>86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n°05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PEINTURES INTERIEURES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XR6owVlTwMscncsA9bSmYsi7OhYlSqB5+n5fFw25fkIxRQ2MpOZj5nzk3r8SQt2TWEX89KlBsq2giUoUPDzejQ==" saltValue="oAgmMBlpfQ5eHAK9CWI4X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22" t="s">
        <v>87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22" t="s">
        <v>88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23" t="s">
        <v>89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23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22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24" t="s">
        <v>90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23" t="s">
        <v>91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23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22" t="s">
        <v>92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24" t="s">
        <v>93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WlP0atw5KXcQTp+mi42NZIBLCAlUxodgt+4K3+NPdBCZenDPon9ASO7U7mZuj5f1im1y940GC/lRyMutHRROng==" saltValue="2qloFBu+JDXeYIJwRUULwQ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2023-07-04T10:47:22Z</dcterms:modified>
</cp:coreProperties>
</file>