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0A1B9286-A5A4-44B6-B6AD-00C3EB6A4C1D}" xr6:coauthVersionLast="47" xr6:coauthVersionMax="47" xr10:uidLastSave="{00000000-0000-0000-0000-000000000000}"/>
  <workbookProtection workbookAlgorithmName="SHA-512" workbookHashValue="vYXW2ulvIvx4Z9bP9RjdDdEea6MsqhFjTxi4gK/Fk4HZ71ObZbsVw3DJdkmU9X+aqgZY1sZECo7kw6o/YH/sdA==" workbookSaltValue="vXMM8Vr8cUC6JCEDF1hi1A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8" i="1" l="1"/>
  <c r="I144" i="1"/>
  <c r="H144" i="1"/>
  <c r="L141" i="1"/>
  <c r="K141" i="1"/>
  <c r="M141" i="1" s="1"/>
  <c r="H141" i="1"/>
  <c r="I138" i="1"/>
  <c r="H138" i="1"/>
  <c r="L135" i="1"/>
  <c r="K135" i="1"/>
  <c r="M135" i="1" s="1"/>
  <c r="H135" i="1"/>
  <c r="L132" i="1"/>
  <c r="K132" i="1"/>
  <c r="M132" i="1" s="1"/>
  <c r="H132" i="1"/>
  <c r="I129" i="1"/>
  <c r="H129" i="1"/>
  <c r="M125" i="1"/>
  <c r="L125" i="1"/>
  <c r="K125" i="1"/>
  <c r="H125" i="1"/>
  <c r="I122" i="1"/>
  <c r="H122" i="1"/>
  <c r="L118" i="1"/>
  <c r="K118" i="1"/>
  <c r="M118" i="1" s="1"/>
  <c r="H118" i="1"/>
  <c r="L115" i="1"/>
  <c r="K115" i="1"/>
  <c r="M115" i="1" s="1"/>
  <c r="H115" i="1"/>
  <c r="L112" i="1"/>
  <c r="K112" i="1"/>
  <c r="M112" i="1" s="1"/>
  <c r="H112" i="1"/>
  <c r="L109" i="1"/>
  <c r="K109" i="1"/>
  <c r="M109" i="1" s="1"/>
  <c r="H109" i="1"/>
  <c r="L106" i="1"/>
  <c r="K106" i="1"/>
  <c r="M106" i="1" s="1"/>
  <c r="H106" i="1"/>
  <c r="L103" i="1"/>
  <c r="K103" i="1"/>
  <c r="M103" i="1" s="1"/>
  <c r="H103" i="1"/>
  <c r="L98" i="1"/>
  <c r="K98" i="1"/>
  <c r="M98" i="1" s="1"/>
  <c r="H98" i="1"/>
  <c r="L95" i="1"/>
  <c r="K95" i="1"/>
  <c r="M95" i="1" s="1"/>
  <c r="H95" i="1"/>
  <c r="L92" i="1"/>
  <c r="K92" i="1"/>
  <c r="M92" i="1" s="1"/>
  <c r="H92" i="1"/>
  <c r="L89" i="1"/>
  <c r="K89" i="1"/>
  <c r="M89" i="1" s="1"/>
  <c r="H89" i="1"/>
  <c r="L86" i="1"/>
  <c r="K86" i="1"/>
  <c r="M86" i="1" s="1"/>
  <c r="H86" i="1"/>
  <c r="L83" i="1"/>
  <c r="K83" i="1"/>
  <c r="M83" i="1" s="1"/>
  <c r="H83" i="1"/>
  <c r="I79" i="1"/>
  <c r="H79" i="1"/>
  <c r="L75" i="1"/>
  <c r="K75" i="1"/>
  <c r="M75" i="1" s="1"/>
  <c r="H75" i="1"/>
  <c r="L72" i="1"/>
  <c r="K72" i="1"/>
  <c r="M72" i="1" s="1"/>
  <c r="H72" i="1"/>
  <c r="L69" i="1"/>
  <c r="K69" i="1"/>
  <c r="M69" i="1" s="1"/>
  <c r="H69" i="1"/>
  <c r="L66" i="1"/>
  <c r="K66" i="1"/>
  <c r="M66" i="1" s="1"/>
  <c r="H66" i="1"/>
  <c r="M63" i="1"/>
  <c r="L63" i="1"/>
  <c r="K63" i="1"/>
  <c r="H63" i="1"/>
  <c r="L60" i="1"/>
  <c r="K60" i="1"/>
  <c r="M60" i="1" s="1"/>
  <c r="H60" i="1"/>
  <c r="L55" i="1"/>
  <c r="K55" i="1"/>
  <c r="M55" i="1" s="1"/>
  <c r="H55" i="1"/>
  <c r="L52" i="1"/>
  <c r="K52" i="1"/>
  <c r="M52" i="1" s="1"/>
  <c r="H52" i="1"/>
  <c r="M49" i="1"/>
  <c r="L49" i="1"/>
  <c r="K49" i="1"/>
  <c r="H49" i="1"/>
  <c r="L46" i="1"/>
  <c r="K46" i="1"/>
  <c r="M46" i="1" s="1"/>
  <c r="H46" i="1"/>
  <c r="L43" i="1"/>
  <c r="K43" i="1"/>
  <c r="M43" i="1" s="1"/>
  <c r="H43" i="1"/>
  <c r="M40" i="1"/>
  <c r="L40" i="1"/>
  <c r="K40" i="1"/>
  <c r="H40" i="1"/>
  <c r="I36" i="1"/>
  <c r="H36" i="1"/>
  <c r="L32" i="1"/>
  <c r="K32" i="1"/>
  <c r="M32" i="1" s="1"/>
  <c r="H32" i="1"/>
  <c r="L29" i="1"/>
  <c r="K29" i="1"/>
  <c r="M29" i="1" s="1"/>
  <c r="H29" i="1"/>
  <c r="L26" i="1"/>
  <c r="K26" i="1"/>
  <c r="M26" i="1" s="1"/>
  <c r="H26" i="1"/>
  <c r="L23" i="1"/>
  <c r="K23" i="1"/>
  <c r="M23" i="1" s="1"/>
  <c r="H23" i="1"/>
  <c r="L18" i="1"/>
  <c r="K18" i="1"/>
  <c r="M18" i="1" s="1"/>
  <c r="H18" i="1"/>
  <c r="L15" i="1"/>
  <c r="K15" i="1"/>
  <c r="M15" i="1" s="1"/>
  <c r="H15" i="1"/>
  <c r="L12" i="1"/>
  <c r="K12" i="1"/>
  <c r="M12" i="1" s="1"/>
  <c r="H12" i="1"/>
  <c r="L9" i="1"/>
  <c r="K9" i="1"/>
  <c r="H9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M9" i="1" l="1"/>
  <c r="H149" i="1"/>
  <c r="H150" i="1" s="1"/>
</calcChain>
</file>

<file path=xl/sharedStrings.xml><?xml version="1.0" encoding="utf-8"?>
<sst xmlns="http://schemas.openxmlformats.org/spreadsheetml/2006/main" count="416" uniqueCount="152">
  <si>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</si>
  <si>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</si>
  <si>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</si>
  <si>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</si>
  <si>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</si>
  <si>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</si>
  <si>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</si>
  <si>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</si>
  <si>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</si>
  <si>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</si>
  <si>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</si>
  <si>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</si>
  <si>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</si>
  <si>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</si>
  <si>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</si>
  <si>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</si>
  <si>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</si>
  <si>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</si>
  <si>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</si>
  <si>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</si>
  <si>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</si>
  <si>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</si>
  <si>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</si>
  <si>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</si>
  <si>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</si>
  <si>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</si>
  <si>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</si>
  <si>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</si>
  <si>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</si>
  <si>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</si>
  <si>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</si>
  <si>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</si>
  <si>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</si>
  <si>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</si>
  <si>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</si>
  <si>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</si>
  <si>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</si>
  <si>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</si>
  <si>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</si>
  <si>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</si>
  <si>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</si>
  <si>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</si>
  <si>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</si>
  <si>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</si>
  <si>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</si>
  <si>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</si>
  <si>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n°06</t>
  </si>
  <si>
    <t>MENUISERIES INTERIEURES</t>
  </si>
  <si>
    <t>6</t>
  </si>
  <si>
    <t>1</t>
  </si>
  <si>
    <t>PORTES</t>
  </si>
  <si>
    <t>8</t>
  </si>
  <si>
    <t>1.1</t>
  </si>
  <si>
    <t>Dépose</t>
  </si>
  <si>
    <t>9</t>
  </si>
  <si>
    <t>1.1.1</t>
  </si>
  <si>
    <t>Portes de communications 0.83</t>
  </si>
  <si>
    <t>U</t>
  </si>
  <si>
    <t>L</t>
  </si>
  <si>
    <t>Localisation : SSsol Log 04/05/06</t>
  </si>
  <si>
    <t>9.&amp;</t>
  </si>
  <si>
    <t>1.1.2</t>
  </si>
  <si>
    <t>Portes de communications 0.83 SdB</t>
  </si>
  <si>
    <t>1.1.3</t>
  </si>
  <si>
    <t>Portes de communications à Galandage</t>
  </si>
  <si>
    <t>Localisation : SSsol Log 04/05</t>
  </si>
  <si>
    <t>1.1.4</t>
  </si>
  <si>
    <t>Portes de communications à Galandage SdB</t>
  </si>
  <si>
    <t>Localisation : SSsol Log 05</t>
  </si>
  <si>
    <t>8.&amp;</t>
  </si>
  <si>
    <t>1.2</t>
  </si>
  <si>
    <t>Pose</t>
  </si>
  <si>
    <t>1.2.1</t>
  </si>
  <si>
    <t>1.2.2</t>
  </si>
  <si>
    <t>1.2.3</t>
  </si>
  <si>
    <t>Porte à galandage</t>
  </si>
  <si>
    <t>1.2.4</t>
  </si>
  <si>
    <t>Porte à galandage SdB</t>
  </si>
  <si>
    <t>6.&amp;</t>
  </si>
  <si>
    <t>Total du sous-chapitre PORTES</t>
  </si>
  <si>
    <t>Portes de placards coulissants</t>
  </si>
  <si>
    <t>2.1</t>
  </si>
  <si>
    <t>2.1.1</t>
  </si>
  <si>
    <t>L = 1.30 m</t>
  </si>
  <si>
    <t>2.1.2</t>
  </si>
  <si>
    <t>L = 1.50 m</t>
  </si>
  <si>
    <t>2.1.3</t>
  </si>
  <si>
    <t>L= 1.70 m</t>
  </si>
  <si>
    <t>2.1.4</t>
  </si>
  <si>
    <t>L=1.90 m</t>
  </si>
  <si>
    <t>2.1.5</t>
  </si>
  <si>
    <t>L=2.40 m</t>
  </si>
  <si>
    <t>2.1.6</t>
  </si>
  <si>
    <t>L=2.50 m</t>
  </si>
  <si>
    <t>2.2</t>
  </si>
  <si>
    <t>2.2.1</t>
  </si>
  <si>
    <t>2.2.2</t>
  </si>
  <si>
    <t>2.2.3</t>
  </si>
  <si>
    <t>2.2.4</t>
  </si>
  <si>
    <t>2.2.5</t>
  </si>
  <si>
    <t>2.2.6</t>
  </si>
  <si>
    <t>Total du sous-chapitre Portes de placards coulissants</t>
  </si>
  <si>
    <t>3</t>
  </si>
  <si>
    <t>Aménagement de placard</t>
  </si>
  <si>
    <t>3.1</t>
  </si>
  <si>
    <t>3.1.1</t>
  </si>
  <si>
    <t>3.1.2</t>
  </si>
  <si>
    <t>3.1.3</t>
  </si>
  <si>
    <t>3.1.4</t>
  </si>
  <si>
    <t>3.1.5</t>
  </si>
  <si>
    <t>3.1.6</t>
  </si>
  <si>
    <t>3.2</t>
  </si>
  <si>
    <t>Fourniture et pose</t>
  </si>
  <si>
    <t>3.2.1</t>
  </si>
  <si>
    <t>3.2.2</t>
  </si>
  <si>
    <t>3.2.3</t>
  </si>
  <si>
    <t>3.2.4</t>
  </si>
  <si>
    <t>3.2.5</t>
  </si>
  <si>
    <t>3.2.6</t>
  </si>
  <si>
    <t>Total du sous-chapitre Aménagement de placard</t>
  </si>
  <si>
    <t>4</t>
  </si>
  <si>
    <t>Divers</t>
  </si>
  <si>
    <t>4.1</t>
  </si>
  <si>
    <t>Plinthes Bois à peindre</t>
  </si>
  <si>
    <t>ML</t>
  </si>
  <si>
    <t>Localisation : REZ DE CHAUSSéE Log 05</t>
  </si>
  <si>
    <t>Total du sous-chapitre Divers</t>
  </si>
  <si>
    <t>5</t>
  </si>
  <si>
    <t>Escaliers Bois</t>
  </si>
  <si>
    <t>5.1</t>
  </si>
  <si>
    <t>Dépose et stockage</t>
  </si>
  <si>
    <t>ENS</t>
  </si>
  <si>
    <t>5.2</t>
  </si>
  <si>
    <t>Total du sous-chapitre Escaliers Bois</t>
  </si>
  <si>
    <t>Trappes</t>
  </si>
  <si>
    <t>6.1</t>
  </si>
  <si>
    <t xml:space="preserve">Trappe de visite CF 1/2 H dim 40 x  Ht 40 cm  35 dB </t>
  </si>
  <si>
    <t>Total du sous-chapitre Trappes</t>
  </si>
  <si>
    <t>2.&amp;</t>
  </si>
  <si>
    <t>Total du lot MENUISERIES INTERIEURES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</si>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</sst>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029A99BC-B776-B34C-4A29-0517BA9EE9AB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80A3001A-A46C-42D7-9C92-329E665BE3E8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5CC8703A-F8A1-E073-F5F1-5CDE3446B82D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06E3A5BC-81EE-4316-A459-1E9654C581C6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E9C34760-FEDC-CBE3-5D82-5BD51DECBA98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F91E1E54-C504-4464-9C4B-F56959BF7CD1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showGridLines="0" tabSelected="1" topLeftCell="B1" workbookViewId="0">
      <selection activeCell="F9" sqref="F9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n°06 MENUISERIES INTERIEURES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94" customFormat="1" ht="12" x14ac:dyDescent="0.25">
      <c r="A7" s="95" t="s">
        <v>48</v>
      </c>
      <c r="B7" s="96" t="s">
        <v>49</v>
      </c>
      <c r="C7" s="97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93"/>
    </row>
    <row r="8" spans="1:14" ht="13.8" thickBot="1" x14ac:dyDescent="0.3">
      <c r="A8" s="98" t="s">
        <v>51</v>
      </c>
      <c r="B8" s="99" t="s">
        <v>52</v>
      </c>
      <c r="C8" s="100" t="s">
        <v>53</v>
      </c>
    </row>
    <row r="9" spans="1:14" ht="14.4" thickTop="1" thickBot="1" x14ac:dyDescent="0.3">
      <c r="A9" s="98" t="s">
        <v>54</v>
      </c>
      <c r="B9" s="99" t="s">
        <v>55</v>
      </c>
      <c r="C9" s="100" t="s">
        <v>56</v>
      </c>
      <c r="D9" s="99" t="s">
        <v>57</v>
      </c>
      <c r="E9" s="101">
        <v>4</v>
      </c>
      <c r="F9" s="102"/>
      <c r="G9" s="103"/>
      <c r="H9" s="18" t="str">
        <f>IF(ISBLANK(G9), "", IF(ISBLANK(F9), ROUND(E9 * ROUND(G9, 2), 2), ROUND(F9 * ROUND(G9, 2), 2)))</f>
        <v/>
      </c>
      <c r="I9" s="104" t="s">
        <v>44</v>
      </c>
      <c r="J9" s="41">
        <v>0.2</v>
      </c>
      <c r="K9" s="48" t="b">
        <f>IF(AND(COUNTIF(TAUXTVA1:TAUXTVA4, J9) = 0, J9 &lt;&gt; 0), FALSE, IF(ISBLANK(J9), FALSE, TRUE))</f>
        <v>1</v>
      </c>
      <c r="L9" s="49" t="b">
        <f>IF(AND(A9 = "9", OR(I9 = "Variante", I9 = "Option")), FALSE, TRUE)</f>
        <v>1</v>
      </c>
      <c r="M9" s="47">
        <f>IF(AND(L9 = TRUE, K9 = TRUE), J9, "")</f>
        <v>0.2</v>
      </c>
    </row>
    <row r="10" spans="1:14" ht="13.8" thickTop="1" x14ac:dyDescent="0.25">
      <c r="A10" s="98" t="s">
        <v>58</v>
      </c>
      <c r="C10" s="100" t="s">
        <v>59</v>
      </c>
    </row>
    <row r="11" spans="1:14" ht="13.8" thickBot="1" x14ac:dyDescent="0.3">
      <c r="A11" s="98" t="s">
        <v>60</v>
      </c>
    </row>
    <row r="12" spans="1:14" ht="14.4" thickTop="1" thickBot="1" x14ac:dyDescent="0.3">
      <c r="A12" s="98" t="s">
        <v>54</v>
      </c>
      <c r="B12" s="99" t="s">
        <v>61</v>
      </c>
      <c r="C12" s="100" t="s">
        <v>62</v>
      </c>
      <c r="D12" s="99" t="s">
        <v>57</v>
      </c>
      <c r="E12" s="101">
        <v>4</v>
      </c>
      <c r="F12" s="102"/>
      <c r="G12" s="103"/>
      <c r="H12" s="18" t="str">
        <f>IF(ISBLANK(G12), "", IF(ISBLANK(F12), ROUND(E12 * ROUND(G12, 2), 2), ROUND(F12 * ROUND(G12, 2), 2)))</f>
        <v/>
      </c>
      <c r="I12" s="104" t="s">
        <v>44</v>
      </c>
      <c r="J12" s="41">
        <v>0.2</v>
      </c>
      <c r="K12" s="48" t="b">
        <f>IF(AND(COUNTIF(TAUXTVA1:TAUXTVA4, J12) = 0, J12 &lt;&gt; 0), FALSE, IF(ISBLANK(J12), FALSE, TRUE))</f>
        <v>1</v>
      </c>
      <c r="L12" s="49" t="b">
        <f>IF(AND(A12 = "9", OR(I12 = "Variante", I12 = "Option")), FALSE, TRUE)</f>
        <v>1</v>
      </c>
      <c r="M12" s="47">
        <f>IF(AND(L12 = TRUE, K12 = TRUE), J12, "")</f>
        <v>0.2</v>
      </c>
    </row>
    <row r="13" spans="1:14" ht="13.8" thickTop="1" x14ac:dyDescent="0.25">
      <c r="A13" s="98" t="s">
        <v>58</v>
      </c>
      <c r="C13" s="100" t="s">
        <v>59</v>
      </c>
    </row>
    <row r="14" spans="1:14" ht="13.8" thickBot="1" x14ac:dyDescent="0.3">
      <c r="A14" s="98" t="s">
        <v>60</v>
      </c>
    </row>
    <row r="15" spans="1:14" ht="14.4" thickTop="1" thickBot="1" x14ac:dyDescent="0.3">
      <c r="A15" s="98" t="s">
        <v>54</v>
      </c>
      <c r="B15" s="99" t="s">
        <v>63</v>
      </c>
      <c r="C15" s="100" t="s">
        <v>64</v>
      </c>
      <c r="D15" s="99" t="s">
        <v>57</v>
      </c>
      <c r="E15" s="101">
        <v>2</v>
      </c>
      <c r="F15" s="102"/>
      <c r="G15" s="103"/>
      <c r="H15" s="18" t="str">
        <f>IF(ISBLANK(G15), "", IF(ISBLANK(F15), ROUND(E15 * ROUND(G15, 2), 2), ROUND(F15 * ROUND(G15, 2), 2)))</f>
        <v/>
      </c>
      <c r="I15" s="104" t="s">
        <v>44</v>
      </c>
      <c r="J15" s="41">
        <v>0.2</v>
      </c>
      <c r="K15" s="48" t="b">
        <f>IF(AND(COUNTIF(TAUXTVA1:TAUXTVA4, J15) = 0, J15 &lt;&gt; 0), FALSE, IF(ISBLANK(J15), FALSE, TRUE))</f>
        <v>1</v>
      </c>
      <c r="L15" s="49" t="b">
        <f>IF(AND(A15 = "9", OR(I15 = "Variante", I15 = "Option")), FALSE, TRUE)</f>
        <v>1</v>
      </c>
      <c r="M15" s="47">
        <f>IF(AND(L15 = TRUE, K15 = TRUE), J15, "")</f>
        <v>0.2</v>
      </c>
    </row>
    <row r="16" spans="1:14" ht="13.8" thickTop="1" x14ac:dyDescent="0.25">
      <c r="A16" s="98" t="s">
        <v>58</v>
      </c>
      <c r="C16" s="100" t="s">
        <v>65</v>
      </c>
    </row>
    <row r="17" spans="1:13" ht="13.8" thickBot="1" x14ac:dyDescent="0.3">
      <c r="A17" s="98" t="s">
        <v>60</v>
      </c>
    </row>
    <row r="18" spans="1:13" ht="14.4" thickTop="1" thickBot="1" x14ac:dyDescent="0.3">
      <c r="A18" s="98" t="s">
        <v>54</v>
      </c>
      <c r="B18" s="99" t="s">
        <v>66</v>
      </c>
      <c r="C18" s="100" t="s">
        <v>67</v>
      </c>
      <c r="D18" s="99" t="s">
        <v>57</v>
      </c>
      <c r="E18" s="101">
        <v>1</v>
      </c>
      <c r="F18" s="102"/>
      <c r="G18" s="103"/>
      <c r="H18" s="18" t="str">
        <f>IF(ISBLANK(G18), "", IF(ISBLANK(F18), ROUND(E18 * ROUND(G18, 2), 2), ROUND(F18 * ROUND(G18, 2), 2)))</f>
        <v/>
      </c>
      <c r="I18" s="104" t="s">
        <v>44</v>
      </c>
      <c r="J18" s="41">
        <v>0.2</v>
      </c>
      <c r="K18" s="48" t="b">
        <f>IF(AND(COUNTIF(TAUXTVA1:TAUXTVA4, J18) = 0, J18 &lt;&gt; 0), FALSE, IF(ISBLANK(J18), FALSE, TRUE))</f>
        <v>1</v>
      </c>
      <c r="L18" s="49" t="b">
        <f>IF(AND(A18 = "9", OR(I18 = "Variante", I18 = "Option")), FALSE, TRUE)</f>
        <v>1</v>
      </c>
      <c r="M18" s="47">
        <f>IF(AND(L18 = TRUE, K18 = TRUE), J18, "")</f>
        <v>0.2</v>
      </c>
    </row>
    <row r="19" spans="1:13" ht="13.8" thickTop="1" x14ac:dyDescent="0.25">
      <c r="A19" s="98" t="s">
        <v>58</v>
      </c>
      <c r="C19" s="100" t="s">
        <v>68</v>
      </c>
    </row>
    <row r="20" spans="1:13" x14ac:dyDescent="0.25">
      <c r="A20" s="98" t="s">
        <v>60</v>
      </c>
    </row>
    <row r="21" spans="1:13" x14ac:dyDescent="0.25">
      <c r="A21" s="98" t="s">
        <v>69</v>
      </c>
    </row>
    <row r="22" spans="1:13" ht="13.8" thickBot="1" x14ac:dyDescent="0.3">
      <c r="A22" s="98" t="s">
        <v>51</v>
      </c>
      <c r="B22" s="99" t="s">
        <v>70</v>
      </c>
      <c r="C22" s="100" t="s">
        <v>71</v>
      </c>
    </row>
    <row r="23" spans="1:13" ht="14.4" thickTop="1" thickBot="1" x14ac:dyDescent="0.3">
      <c r="A23" s="98" t="s">
        <v>54</v>
      </c>
      <c r="B23" s="99" t="s">
        <v>72</v>
      </c>
      <c r="C23" s="100" t="s">
        <v>56</v>
      </c>
      <c r="D23" s="99" t="s">
        <v>57</v>
      </c>
      <c r="E23" s="101">
        <v>4</v>
      </c>
      <c r="F23" s="102"/>
      <c r="G23" s="103"/>
      <c r="H23" s="18" t="str">
        <f>IF(ISBLANK(G23), "", IF(ISBLANK(F23), ROUND(E23 * ROUND(G23, 2), 2), ROUND(F23 * ROUND(G23, 2), 2)))</f>
        <v/>
      </c>
      <c r="I23" s="104" t="s">
        <v>44</v>
      </c>
      <c r="J23" s="41">
        <v>0.2</v>
      </c>
      <c r="K23" s="48" t="b">
        <f>IF(AND(COUNTIF(TAUXTVA1:TAUXTVA4, J23) = 0, J23 &lt;&gt; 0), FALSE, IF(ISBLANK(J23), FALSE, TRUE))</f>
        <v>1</v>
      </c>
      <c r="L23" s="49" t="b">
        <f>IF(AND(A23 = "9", OR(I23 = "Variante", I23 = "Option")), FALSE, TRUE)</f>
        <v>1</v>
      </c>
      <c r="M23" s="47">
        <f>IF(AND(L23 = TRUE, K23 = TRUE), J23, "")</f>
        <v>0.2</v>
      </c>
    </row>
    <row r="24" spans="1:13" ht="13.8" thickTop="1" x14ac:dyDescent="0.25">
      <c r="A24" s="98" t="s">
        <v>58</v>
      </c>
      <c r="C24" s="100" t="s">
        <v>59</v>
      </c>
    </row>
    <row r="25" spans="1:13" ht="13.8" thickBot="1" x14ac:dyDescent="0.3">
      <c r="A25" s="98" t="s">
        <v>60</v>
      </c>
    </row>
    <row r="26" spans="1:13" ht="14.4" thickTop="1" thickBot="1" x14ac:dyDescent="0.3">
      <c r="A26" s="98" t="s">
        <v>54</v>
      </c>
      <c r="B26" s="99" t="s">
        <v>73</v>
      </c>
      <c r="C26" s="100" t="s">
        <v>62</v>
      </c>
      <c r="D26" s="99" t="s">
        <v>57</v>
      </c>
      <c r="E26" s="101">
        <v>4</v>
      </c>
      <c r="F26" s="102"/>
      <c r="G26" s="103"/>
      <c r="H26" s="18" t="str">
        <f>IF(ISBLANK(G26), "", IF(ISBLANK(F26), ROUND(E26 * ROUND(G26, 2), 2), ROUND(F26 * ROUND(G26, 2), 2)))</f>
        <v/>
      </c>
      <c r="I26" s="104" t="s">
        <v>44</v>
      </c>
      <c r="J26" s="41">
        <v>0.2</v>
      </c>
      <c r="K26" s="48" t="b">
        <f>IF(AND(COUNTIF(TAUXTVA1:TAUXTVA4, J26) = 0, J26 &lt;&gt; 0), FALSE, IF(ISBLANK(J26), FALSE, TRUE))</f>
        <v>1</v>
      </c>
      <c r="L26" s="49" t="b">
        <f>IF(AND(A26 = "9", OR(I26 = "Variante", I26 = "Option")), FALSE, TRUE)</f>
        <v>1</v>
      </c>
      <c r="M26" s="47">
        <f>IF(AND(L26 = TRUE, K26 = TRUE), J26, "")</f>
        <v>0.2</v>
      </c>
    </row>
    <row r="27" spans="1:13" ht="13.8" thickTop="1" x14ac:dyDescent="0.25">
      <c r="A27" s="98" t="s">
        <v>58</v>
      </c>
      <c r="C27" s="100" t="s">
        <v>59</v>
      </c>
    </row>
    <row r="28" spans="1:13" ht="13.8" thickBot="1" x14ac:dyDescent="0.3">
      <c r="A28" s="98" t="s">
        <v>60</v>
      </c>
    </row>
    <row r="29" spans="1:13" ht="14.4" thickTop="1" thickBot="1" x14ac:dyDescent="0.3">
      <c r="A29" s="98" t="s">
        <v>54</v>
      </c>
      <c r="B29" s="99" t="s">
        <v>74</v>
      </c>
      <c r="C29" s="100" t="s">
        <v>75</v>
      </c>
      <c r="D29" s="99" t="s">
        <v>57</v>
      </c>
      <c r="E29" s="101">
        <v>3</v>
      </c>
      <c r="F29" s="102"/>
      <c r="G29" s="103"/>
      <c r="H29" s="18" t="str">
        <f>IF(ISBLANK(G29), "", IF(ISBLANK(F29), ROUND(E29 * ROUND(G29, 2), 2), ROUND(F29 * ROUND(G29, 2), 2)))</f>
        <v/>
      </c>
      <c r="I29" s="104" t="s">
        <v>44</v>
      </c>
      <c r="J29" s="41">
        <v>0.2</v>
      </c>
      <c r="K29" s="48" t="b">
        <f>IF(AND(COUNTIF(TAUXTVA1:TAUXTVA4, J29) = 0, J29 &lt;&gt; 0), FALSE, IF(ISBLANK(J29), FALSE, TRUE))</f>
        <v>1</v>
      </c>
      <c r="L29" s="49" t="b">
        <f>IF(AND(A29 = "9", OR(I29 = "Variante", I29 = "Option")), FALSE, TRUE)</f>
        <v>1</v>
      </c>
      <c r="M29" s="47">
        <f>IF(AND(L29 = TRUE, K29 = TRUE), J29, "")</f>
        <v>0.2</v>
      </c>
    </row>
    <row r="30" spans="1:13" ht="13.8" thickTop="1" x14ac:dyDescent="0.25">
      <c r="A30" s="98" t="s">
        <v>58</v>
      </c>
      <c r="C30" s="100" t="s">
        <v>65</v>
      </c>
    </row>
    <row r="31" spans="1:13" ht="13.8" thickBot="1" x14ac:dyDescent="0.3">
      <c r="A31" s="98" t="s">
        <v>60</v>
      </c>
    </row>
    <row r="32" spans="1:13" ht="14.4" thickTop="1" thickBot="1" x14ac:dyDescent="0.3">
      <c r="A32" s="98" t="s">
        <v>54</v>
      </c>
      <c r="B32" s="99" t="s">
        <v>76</v>
      </c>
      <c r="C32" s="100" t="s">
        <v>77</v>
      </c>
      <c r="D32" s="99" t="s">
        <v>57</v>
      </c>
      <c r="E32" s="101">
        <v>1</v>
      </c>
      <c r="F32" s="102"/>
      <c r="G32" s="103"/>
      <c r="H32" s="18" t="str">
        <f>IF(ISBLANK(G32), "", IF(ISBLANK(F32), ROUND(E32 * ROUND(G32, 2), 2), ROUND(F32 * ROUND(G32, 2), 2)))</f>
        <v/>
      </c>
      <c r="I32" s="104" t="s">
        <v>44</v>
      </c>
      <c r="J32" s="41">
        <v>0.2</v>
      </c>
      <c r="K32" s="48" t="b">
        <f>IF(AND(COUNTIF(TAUXTVA1:TAUXTVA4, J32) = 0, J32 &lt;&gt; 0), FALSE, IF(ISBLANK(J32), FALSE, TRUE))</f>
        <v>1</v>
      </c>
      <c r="L32" s="49" t="b">
        <f>IF(AND(A32 = "9", OR(I32 = "Variante", I32 = "Option")), FALSE, TRUE)</f>
        <v>1</v>
      </c>
      <c r="M32" s="47">
        <f>IF(AND(L32 = TRUE, K32 = TRUE), J32, "")</f>
        <v>0.2</v>
      </c>
    </row>
    <row r="33" spans="1:14" ht="13.8" thickTop="1" x14ac:dyDescent="0.25">
      <c r="A33" s="98" t="s">
        <v>58</v>
      </c>
      <c r="C33" s="100" t="s">
        <v>68</v>
      </c>
    </row>
    <row r="34" spans="1:14" x14ac:dyDescent="0.25">
      <c r="A34" s="98" t="s">
        <v>60</v>
      </c>
    </row>
    <row r="35" spans="1:14" x14ac:dyDescent="0.25">
      <c r="A35" s="98" t="s">
        <v>69</v>
      </c>
    </row>
    <row r="36" spans="1:14" s="94" customFormat="1" ht="12" x14ac:dyDescent="0.25">
      <c r="A36" s="95" t="s">
        <v>78</v>
      </c>
      <c r="B36" s="96" t="s">
        <v>49</v>
      </c>
      <c r="C36" s="97" t="s">
        <v>79</v>
      </c>
      <c r="D36" s="86"/>
      <c r="E36" s="86"/>
      <c r="F36" s="86"/>
      <c r="G36" s="88"/>
      <c r="H36" s="88">
        <f>IF(COUNTIF(L7:L35, FALSE) = COUNTIF(A7:A35, "9"), SUMIF(A7:A35, "9", H7:H35), SUMIF(L7:L35, TRUE, H7:H35))</f>
        <v>0</v>
      </c>
      <c r="I36" s="23" t="str">
        <f>IF(AND(COUNTIF(A7:A35, "9") &gt; 0, COUNTIF(L7:L35, FALSE) = COUNTIF(A7:A35, "9")), "Non totalisé", "")</f>
        <v/>
      </c>
      <c r="J36" s="90"/>
      <c r="K36" s="91"/>
      <c r="L36" s="86"/>
      <c r="M36" s="92"/>
      <c r="N36" s="93"/>
    </row>
    <row r="37" spans="1:14" s="94" customFormat="1" ht="12" x14ac:dyDescent="0.25">
      <c r="A37" s="85"/>
      <c r="B37" s="86"/>
      <c r="C37" s="87"/>
      <c r="D37" s="86"/>
      <c r="E37" s="86"/>
      <c r="F37" s="86"/>
      <c r="G37" s="88"/>
      <c r="H37" s="88"/>
      <c r="I37" s="89"/>
      <c r="J37" s="90"/>
      <c r="K37" s="91"/>
      <c r="L37" s="86"/>
      <c r="M37" s="92"/>
      <c r="N37" s="93"/>
    </row>
    <row r="38" spans="1:14" s="94" customFormat="1" ht="12" x14ac:dyDescent="0.25">
      <c r="A38" s="95" t="s">
        <v>48</v>
      </c>
      <c r="B38" s="96" t="s">
        <v>45</v>
      </c>
      <c r="C38" s="97" t="s">
        <v>80</v>
      </c>
      <c r="D38" s="86"/>
      <c r="E38" s="86"/>
      <c r="F38" s="86"/>
      <c r="G38" s="88"/>
      <c r="H38" s="88"/>
      <c r="I38" s="89"/>
      <c r="J38" s="90"/>
      <c r="K38" s="91"/>
      <c r="L38" s="86"/>
      <c r="M38" s="92"/>
      <c r="N38" s="93"/>
    </row>
    <row r="39" spans="1:14" ht="13.8" thickBot="1" x14ac:dyDescent="0.3">
      <c r="A39" s="98" t="s">
        <v>51</v>
      </c>
      <c r="B39" s="99" t="s">
        <v>81</v>
      </c>
      <c r="C39" s="100" t="s">
        <v>53</v>
      </c>
    </row>
    <row r="40" spans="1:14" ht="14.4" thickTop="1" thickBot="1" x14ac:dyDescent="0.3">
      <c r="A40" s="98" t="s">
        <v>54</v>
      </c>
      <c r="B40" s="99" t="s">
        <v>82</v>
      </c>
      <c r="C40" s="100" t="s">
        <v>83</v>
      </c>
      <c r="D40" s="99" t="s">
        <v>57</v>
      </c>
      <c r="E40" s="101">
        <v>1</v>
      </c>
      <c r="F40" s="102"/>
      <c r="G40" s="103"/>
      <c r="H40" s="18" t="str">
        <f>IF(ISBLANK(G40), "", IF(ISBLANK(F40), ROUND(E40 * ROUND(G40, 2), 2), ROUND(F40 * ROUND(G40, 2), 2)))</f>
        <v/>
      </c>
      <c r="I40" s="104" t="s">
        <v>44</v>
      </c>
      <c r="J40" s="41">
        <v>0.2</v>
      </c>
      <c r="K40" s="48" t="b">
        <f>IF(AND(COUNTIF(TAUXTVA1:TAUXTVA4, J40) = 0, J40 &lt;&gt; 0), FALSE, IF(ISBLANK(J40), FALSE, TRUE))</f>
        <v>1</v>
      </c>
      <c r="L40" s="49" t="b">
        <f>IF(AND(A40 = "9", OR(I40 = "Variante", I40 = "Option")), FALSE, TRUE)</f>
        <v>1</v>
      </c>
      <c r="M40" s="47">
        <f>IF(AND(L40 = TRUE, K40 = TRUE), J40, "")</f>
        <v>0.2</v>
      </c>
    </row>
    <row r="41" spans="1:14" ht="13.8" thickTop="1" x14ac:dyDescent="0.25">
      <c r="A41" s="98" t="s">
        <v>58</v>
      </c>
      <c r="C41" s="100" t="s">
        <v>59</v>
      </c>
    </row>
    <row r="42" spans="1:14" ht="13.8" thickBot="1" x14ac:dyDescent="0.3">
      <c r="A42" s="98" t="s">
        <v>60</v>
      </c>
    </row>
    <row r="43" spans="1:14" ht="14.4" thickTop="1" thickBot="1" x14ac:dyDescent="0.3">
      <c r="A43" s="98" t="s">
        <v>54</v>
      </c>
      <c r="B43" s="99" t="s">
        <v>84</v>
      </c>
      <c r="C43" s="100" t="s">
        <v>85</v>
      </c>
      <c r="D43" s="99" t="s">
        <v>57</v>
      </c>
      <c r="E43" s="101">
        <v>1</v>
      </c>
      <c r="F43" s="102"/>
      <c r="G43" s="103"/>
      <c r="H43" s="18" t="str">
        <f>IF(ISBLANK(G43), "", IF(ISBLANK(F43), ROUND(E43 * ROUND(G43, 2), 2), ROUND(F43 * ROUND(G43, 2), 2)))</f>
        <v/>
      </c>
      <c r="I43" s="104" t="s">
        <v>44</v>
      </c>
      <c r="J43" s="41">
        <v>0.2</v>
      </c>
      <c r="K43" s="48" t="b">
        <f>IF(AND(COUNTIF(TAUXTVA1:TAUXTVA4, J43) = 0, J43 &lt;&gt; 0), FALSE, IF(ISBLANK(J43), FALSE, TRUE))</f>
        <v>1</v>
      </c>
      <c r="L43" s="49" t="b">
        <f>IF(AND(A43 = "9", OR(I43 = "Variante", I43 = "Option")), FALSE, TRUE)</f>
        <v>1</v>
      </c>
      <c r="M43" s="47">
        <f>IF(AND(L43 = TRUE, K43 = TRUE), J43, "")</f>
        <v>0.2</v>
      </c>
    </row>
    <row r="44" spans="1:14" ht="13.8" thickTop="1" x14ac:dyDescent="0.25">
      <c r="A44" s="98" t="s">
        <v>58</v>
      </c>
      <c r="C44" s="100" t="s">
        <v>59</v>
      </c>
    </row>
    <row r="45" spans="1:14" ht="13.8" thickBot="1" x14ac:dyDescent="0.3">
      <c r="A45" s="98" t="s">
        <v>60</v>
      </c>
    </row>
    <row r="46" spans="1:14" ht="14.4" thickTop="1" thickBot="1" x14ac:dyDescent="0.3">
      <c r="A46" s="98" t="s">
        <v>54</v>
      </c>
      <c r="B46" s="99" t="s">
        <v>86</v>
      </c>
      <c r="C46" s="100" t="s">
        <v>87</v>
      </c>
      <c r="D46" s="99" t="s">
        <v>57</v>
      </c>
      <c r="E46" s="101">
        <v>1</v>
      </c>
      <c r="F46" s="102"/>
      <c r="G46" s="103"/>
      <c r="H46" s="18" t="str">
        <f>IF(ISBLANK(G46), "", IF(ISBLANK(F46), ROUND(E46 * ROUND(G46, 2), 2), ROUND(F46 * ROUND(G46, 2), 2)))</f>
        <v/>
      </c>
      <c r="I46" s="104" t="s">
        <v>44</v>
      </c>
      <c r="J46" s="41">
        <v>0.2</v>
      </c>
      <c r="K46" s="48" t="b">
        <f>IF(AND(COUNTIF(TAUXTVA1:TAUXTVA4, J46) = 0, J46 &lt;&gt; 0), FALSE, IF(ISBLANK(J46), FALSE, TRUE))</f>
        <v>1</v>
      </c>
      <c r="L46" s="49" t="b">
        <f>IF(AND(A46 = "9", OR(I46 = "Variante", I46 = "Option")), FALSE, TRUE)</f>
        <v>1</v>
      </c>
      <c r="M46" s="47">
        <f>IF(AND(L46 = TRUE, K46 = TRUE), J46, "")</f>
        <v>0.2</v>
      </c>
    </row>
    <row r="47" spans="1:14" ht="13.8" thickTop="1" x14ac:dyDescent="0.25">
      <c r="A47" s="98" t="s">
        <v>58</v>
      </c>
      <c r="C47" s="100" t="s">
        <v>59</v>
      </c>
    </row>
    <row r="48" spans="1:14" ht="13.8" thickBot="1" x14ac:dyDescent="0.3">
      <c r="A48" s="98" t="s">
        <v>60</v>
      </c>
    </row>
    <row r="49" spans="1:13" ht="14.4" thickTop="1" thickBot="1" x14ac:dyDescent="0.3">
      <c r="A49" s="98" t="s">
        <v>54</v>
      </c>
      <c r="B49" s="99" t="s">
        <v>88</v>
      </c>
      <c r="C49" s="100" t="s">
        <v>89</v>
      </c>
      <c r="D49" s="99" t="s">
        <v>57</v>
      </c>
      <c r="E49" s="101">
        <v>1</v>
      </c>
      <c r="F49" s="102"/>
      <c r="G49" s="103"/>
      <c r="H49" s="18" t="str">
        <f>IF(ISBLANK(G49), "", IF(ISBLANK(F49), ROUND(E49 * ROUND(G49, 2), 2), ROUND(F49 * ROUND(G49, 2), 2)))</f>
        <v/>
      </c>
      <c r="I49" s="104" t="s">
        <v>44</v>
      </c>
      <c r="J49" s="41">
        <v>0.2</v>
      </c>
      <c r="K49" s="48" t="b">
        <f>IF(AND(COUNTIF(TAUXTVA1:TAUXTVA4, J49) = 0, J49 &lt;&gt; 0), FALSE, IF(ISBLANK(J49), FALSE, TRUE))</f>
        <v>1</v>
      </c>
      <c r="L49" s="49" t="b">
        <f>IF(AND(A49 = "9", OR(I49 = "Variante", I49 = "Option")), FALSE, TRUE)</f>
        <v>1</v>
      </c>
      <c r="M49" s="47">
        <f>IF(AND(L49 = TRUE, K49 = TRUE), J49, "")</f>
        <v>0.2</v>
      </c>
    </row>
    <row r="50" spans="1:13" ht="13.8" thickTop="1" x14ac:dyDescent="0.25">
      <c r="A50" s="98" t="s">
        <v>58</v>
      </c>
      <c r="C50" s="100" t="s">
        <v>59</v>
      </c>
    </row>
    <row r="51" spans="1:13" ht="13.8" thickBot="1" x14ac:dyDescent="0.3">
      <c r="A51" s="98" t="s">
        <v>60</v>
      </c>
    </row>
    <row r="52" spans="1:13" ht="14.4" thickTop="1" thickBot="1" x14ac:dyDescent="0.3">
      <c r="A52" s="98" t="s">
        <v>54</v>
      </c>
      <c r="B52" s="99" t="s">
        <v>90</v>
      </c>
      <c r="C52" s="100" t="s">
        <v>91</v>
      </c>
      <c r="D52" s="99" t="s">
        <v>57</v>
      </c>
      <c r="E52" s="101">
        <v>1</v>
      </c>
      <c r="F52" s="102"/>
      <c r="G52" s="103"/>
      <c r="H52" s="18" t="str">
        <f>IF(ISBLANK(G52), "", IF(ISBLANK(F52), ROUND(E52 * ROUND(G52, 2), 2), ROUND(F52 * ROUND(G52, 2), 2)))</f>
        <v/>
      </c>
      <c r="I52" s="104" t="s">
        <v>44</v>
      </c>
      <c r="J52" s="41">
        <v>0.2</v>
      </c>
      <c r="K52" s="48" t="b">
        <f>IF(AND(COUNTIF(TAUXTVA1:TAUXTVA4, J52) = 0, J52 &lt;&gt; 0), FALSE, IF(ISBLANK(J52), FALSE, TRUE))</f>
        <v>1</v>
      </c>
      <c r="L52" s="49" t="b">
        <f>IF(AND(A52 = "9", OR(I52 = "Variante", I52 = "Option")), FALSE, TRUE)</f>
        <v>1</v>
      </c>
      <c r="M52" s="47">
        <f>IF(AND(L52 = TRUE, K52 = TRUE), J52, "")</f>
        <v>0.2</v>
      </c>
    </row>
    <row r="53" spans="1:13" ht="13.8" thickTop="1" x14ac:dyDescent="0.25">
      <c r="A53" s="98" t="s">
        <v>58</v>
      </c>
      <c r="C53" s="100" t="s">
        <v>59</v>
      </c>
    </row>
    <row r="54" spans="1:13" ht="13.8" thickBot="1" x14ac:dyDescent="0.3">
      <c r="A54" s="98" t="s">
        <v>60</v>
      </c>
    </row>
    <row r="55" spans="1:13" ht="14.4" thickTop="1" thickBot="1" x14ac:dyDescent="0.3">
      <c r="A55" s="98" t="s">
        <v>54</v>
      </c>
      <c r="B55" s="99" t="s">
        <v>92</v>
      </c>
      <c r="C55" s="100" t="s">
        <v>93</v>
      </c>
      <c r="D55" s="99" t="s">
        <v>57</v>
      </c>
      <c r="E55" s="101">
        <v>1</v>
      </c>
      <c r="F55" s="102"/>
      <c r="G55" s="103"/>
      <c r="H55" s="18" t="str">
        <f>IF(ISBLANK(G55), "", IF(ISBLANK(F55), ROUND(E55 * ROUND(G55, 2), 2), ROUND(F55 * ROUND(G55, 2), 2)))</f>
        <v/>
      </c>
      <c r="I55" s="104" t="s">
        <v>44</v>
      </c>
      <c r="J55" s="41">
        <v>0.2</v>
      </c>
      <c r="K55" s="48" t="b">
        <f>IF(AND(COUNTIF(TAUXTVA1:TAUXTVA4, J55) = 0, J55 &lt;&gt; 0), FALSE, IF(ISBLANK(J55), FALSE, TRUE))</f>
        <v>1</v>
      </c>
      <c r="L55" s="49" t="b">
        <f>IF(AND(A55 = "9", OR(I55 = "Variante", I55 = "Option")), FALSE, TRUE)</f>
        <v>1</v>
      </c>
      <c r="M55" s="47">
        <f>IF(AND(L55 = TRUE, K55 = TRUE), J55, "")</f>
        <v>0.2</v>
      </c>
    </row>
    <row r="56" spans="1:13" ht="13.8" thickTop="1" x14ac:dyDescent="0.25">
      <c r="A56" s="98" t="s">
        <v>58</v>
      </c>
      <c r="C56" s="100" t="s">
        <v>59</v>
      </c>
    </row>
    <row r="57" spans="1:13" x14ac:dyDescent="0.25">
      <c r="A57" s="98" t="s">
        <v>60</v>
      </c>
    </row>
    <row r="58" spans="1:13" x14ac:dyDescent="0.25">
      <c r="A58" s="98" t="s">
        <v>69</v>
      </c>
    </row>
    <row r="59" spans="1:13" ht="13.8" thickBot="1" x14ac:dyDescent="0.3">
      <c r="A59" s="98" t="s">
        <v>51</v>
      </c>
      <c r="B59" s="99" t="s">
        <v>94</v>
      </c>
      <c r="C59" s="100" t="s">
        <v>71</v>
      </c>
    </row>
    <row r="60" spans="1:13" ht="14.4" thickTop="1" thickBot="1" x14ac:dyDescent="0.3">
      <c r="A60" s="98" t="s">
        <v>54</v>
      </c>
      <c r="B60" s="99" t="s">
        <v>95</v>
      </c>
      <c r="C60" s="100" t="s">
        <v>83</v>
      </c>
      <c r="D60" s="99" t="s">
        <v>57</v>
      </c>
      <c r="E60" s="101">
        <v>1</v>
      </c>
      <c r="F60" s="102"/>
      <c r="G60" s="103"/>
      <c r="H60" s="18" t="str">
        <f>IF(ISBLANK(G60), "", IF(ISBLANK(F60), ROUND(E60 * ROUND(G60, 2), 2), ROUND(F60 * ROUND(G60, 2), 2)))</f>
        <v/>
      </c>
      <c r="I60" s="104" t="s">
        <v>44</v>
      </c>
      <c r="J60" s="41">
        <v>0.2</v>
      </c>
      <c r="K60" s="48" t="b">
        <f>IF(AND(COUNTIF(TAUXTVA1:TAUXTVA4, J60) = 0, J60 &lt;&gt; 0), FALSE, IF(ISBLANK(J60), FALSE, TRUE))</f>
        <v>1</v>
      </c>
      <c r="L60" s="49" t="b">
        <f>IF(AND(A60 = "9", OR(I60 = "Variante", I60 = "Option")), FALSE, TRUE)</f>
        <v>1</v>
      </c>
      <c r="M60" s="47">
        <f>IF(AND(L60 = TRUE, K60 = TRUE), J60, "")</f>
        <v>0.2</v>
      </c>
    </row>
    <row r="61" spans="1:13" ht="13.8" thickTop="1" x14ac:dyDescent="0.25">
      <c r="A61" s="98" t="s">
        <v>58</v>
      </c>
      <c r="C61" s="100" t="s">
        <v>59</v>
      </c>
    </row>
    <row r="62" spans="1:13" ht="13.8" thickBot="1" x14ac:dyDescent="0.3">
      <c r="A62" s="98" t="s">
        <v>60</v>
      </c>
    </row>
    <row r="63" spans="1:13" ht="14.4" thickTop="1" thickBot="1" x14ac:dyDescent="0.3">
      <c r="A63" s="98" t="s">
        <v>54</v>
      </c>
      <c r="B63" s="99" t="s">
        <v>96</v>
      </c>
      <c r="C63" s="100" t="s">
        <v>85</v>
      </c>
      <c r="D63" s="99" t="s">
        <v>57</v>
      </c>
      <c r="E63" s="101">
        <v>1</v>
      </c>
      <c r="F63" s="102"/>
      <c r="G63" s="103"/>
      <c r="H63" s="18" t="str">
        <f>IF(ISBLANK(G63), "", IF(ISBLANK(F63), ROUND(E63 * ROUND(G63, 2), 2), ROUND(F63 * ROUND(G63, 2), 2)))</f>
        <v/>
      </c>
      <c r="I63" s="104" t="s">
        <v>44</v>
      </c>
      <c r="J63" s="41">
        <v>0.2</v>
      </c>
      <c r="K63" s="48" t="b">
        <f>IF(AND(COUNTIF(TAUXTVA1:TAUXTVA4, J63) = 0, J63 &lt;&gt; 0), FALSE, IF(ISBLANK(J63), FALSE, TRUE))</f>
        <v>1</v>
      </c>
      <c r="L63" s="49" t="b">
        <f>IF(AND(A63 = "9", OR(I63 = "Variante", I63 = "Option")), FALSE, TRUE)</f>
        <v>1</v>
      </c>
      <c r="M63" s="47">
        <f>IF(AND(L63 = TRUE, K63 = TRUE), J63, "")</f>
        <v>0.2</v>
      </c>
    </row>
    <row r="64" spans="1:13" ht="13.8" thickTop="1" x14ac:dyDescent="0.25">
      <c r="A64" s="98" t="s">
        <v>58</v>
      </c>
      <c r="C64" s="100" t="s">
        <v>59</v>
      </c>
    </row>
    <row r="65" spans="1:14" ht="13.8" thickBot="1" x14ac:dyDescent="0.3">
      <c r="A65" s="98" t="s">
        <v>60</v>
      </c>
    </row>
    <row r="66" spans="1:14" ht="14.4" thickTop="1" thickBot="1" x14ac:dyDescent="0.3">
      <c r="A66" s="98" t="s">
        <v>54</v>
      </c>
      <c r="B66" s="99" t="s">
        <v>97</v>
      </c>
      <c r="C66" s="100" t="s">
        <v>87</v>
      </c>
      <c r="D66" s="99" t="s">
        <v>57</v>
      </c>
      <c r="E66" s="101">
        <v>1</v>
      </c>
      <c r="F66" s="102"/>
      <c r="G66" s="103"/>
      <c r="H66" s="18" t="str">
        <f>IF(ISBLANK(G66), "", IF(ISBLANK(F66), ROUND(E66 * ROUND(G66, 2), 2), ROUND(F66 * ROUND(G66, 2), 2)))</f>
        <v/>
      </c>
      <c r="I66" s="104" t="s">
        <v>44</v>
      </c>
      <c r="J66" s="41">
        <v>0.2</v>
      </c>
      <c r="K66" s="48" t="b">
        <f>IF(AND(COUNTIF(TAUXTVA1:TAUXTVA4, J66) = 0, J66 &lt;&gt; 0), FALSE, IF(ISBLANK(J66), FALSE, TRUE))</f>
        <v>1</v>
      </c>
      <c r="L66" s="49" t="b">
        <f>IF(AND(A66 = "9", OR(I66 = "Variante", I66 = "Option")), FALSE, TRUE)</f>
        <v>1</v>
      </c>
      <c r="M66" s="47">
        <f>IF(AND(L66 = TRUE, K66 = TRUE), J66, "")</f>
        <v>0.2</v>
      </c>
    </row>
    <row r="67" spans="1:14" ht="13.8" thickTop="1" x14ac:dyDescent="0.25">
      <c r="A67" s="98" t="s">
        <v>58</v>
      </c>
      <c r="C67" s="100" t="s">
        <v>59</v>
      </c>
    </row>
    <row r="68" spans="1:14" ht="13.8" thickBot="1" x14ac:dyDescent="0.3">
      <c r="A68" s="98" t="s">
        <v>60</v>
      </c>
    </row>
    <row r="69" spans="1:14" ht="14.4" thickTop="1" thickBot="1" x14ac:dyDescent="0.3">
      <c r="A69" s="98" t="s">
        <v>54</v>
      </c>
      <c r="B69" s="99" t="s">
        <v>98</v>
      </c>
      <c r="C69" s="100" t="s">
        <v>89</v>
      </c>
      <c r="D69" s="99" t="s">
        <v>57</v>
      </c>
      <c r="E69" s="101">
        <v>1</v>
      </c>
      <c r="F69" s="102"/>
      <c r="G69" s="103"/>
      <c r="H69" s="18" t="str">
        <f>IF(ISBLANK(G69), "", IF(ISBLANK(F69), ROUND(E69 * ROUND(G69, 2), 2), ROUND(F69 * ROUND(G69, 2), 2)))</f>
        <v/>
      </c>
      <c r="I69" s="104" t="s">
        <v>44</v>
      </c>
      <c r="J69" s="41">
        <v>0.2</v>
      </c>
      <c r="K69" s="48" t="b">
        <f>IF(AND(COUNTIF(TAUXTVA1:TAUXTVA4, J69) = 0, J69 &lt;&gt; 0), FALSE, IF(ISBLANK(J69), FALSE, TRUE))</f>
        <v>1</v>
      </c>
      <c r="L69" s="49" t="b">
        <f>IF(AND(A69 = "9", OR(I69 = "Variante", I69 = "Option")), FALSE, TRUE)</f>
        <v>1</v>
      </c>
      <c r="M69" s="47">
        <f>IF(AND(L69 = TRUE, K69 = TRUE), J69, "")</f>
        <v>0.2</v>
      </c>
    </row>
    <row r="70" spans="1:14" ht="13.8" thickTop="1" x14ac:dyDescent="0.25">
      <c r="A70" s="98" t="s">
        <v>58</v>
      </c>
      <c r="C70" s="100" t="s">
        <v>59</v>
      </c>
    </row>
    <row r="71" spans="1:14" ht="13.8" thickBot="1" x14ac:dyDescent="0.3">
      <c r="A71" s="98" t="s">
        <v>60</v>
      </c>
    </row>
    <row r="72" spans="1:14" ht="14.4" thickTop="1" thickBot="1" x14ac:dyDescent="0.3">
      <c r="A72" s="98" t="s">
        <v>54</v>
      </c>
      <c r="B72" s="99" t="s">
        <v>99</v>
      </c>
      <c r="C72" s="100" t="s">
        <v>91</v>
      </c>
      <c r="D72" s="99" t="s">
        <v>57</v>
      </c>
      <c r="E72" s="101">
        <v>1</v>
      </c>
      <c r="F72" s="102"/>
      <c r="G72" s="103"/>
      <c r="H72" s="18" t="str">
        <f>IF(ISBLANK(G72), "", IF(ISBLANK(F72), ROUND(E72 * ROUND(G72, 2), 2), ROUND(F72 * ROUND(G72, 2), 2)))</f>
        <v/>
      </c>
      <c r="I72" s="104" t="s">
        <v>44</v>
      </c>
      <c r="J72" s="41">
        <v>0.2</v>
      </c>
      <c r="K72" s="48" t="b">
        <f>IF(AND(COUNTIF(TAUXTVA1:TAUXTVA4, J72) = 0, J72 &lt;&gt; 0), FALSE, IF(ISBLANK(J72), FALSE, TRUE))</f>
        <v>1</v>
      </c>
      <c r="L72" s="49" t="b">
        <f>IF(AND(A72 = "9", OR(I72 = "Variante", I72 = "Option")), FALSE, TRUE)</f>
        <v>1</v>
      </c>
      <c r="M72" s="47">
        <f>IF(AND(L72 = TRUE, K72 = TRUE), J72, "")</f>
        <v>0.2</v>
      </c>
    </row>
    <row r="73" spans="1:14" ht="13.8" thickTop="1" x14ac:dyDescent="0.25">
      <c r="A73" s="98" t="s">
        <v>58</v>
      </c>
      <c r="C73" s="100" t="s">
        <v>59</v>
      </c>
    </row>
    <row r="74" spans="1:14" ht="13.8" thickBot="1" x14ac:dyDescent="0.3">
      <c r="A74" s="98" t="s">
        <v>60</v>
      </c>
    </row>
    <row r="75" spans="1:14" ht="14.4" thickTop="1" thickBot="1" x14ac:dyDescent="0.3">
      <c r="A75" s="98" t="s">
        <v>54</v>
      </c>
      <c r="B75" s="99" t="s">
        <v>100</v>
      </c>
      <c r="C75" s="100" t="s">
        <v>93</v>
      </c>
      <c r="D75" s="99" t="s">
        <v>57</v>
      </c>
      <c r="E75" s="101">
        <v>1</v>
      </c>
      <c r="F75" s="102"/>
      <c r="G75" s="103"/>
      <c r="H75" s="18" t="str">
        <f>IF(ISBLANK(G75), "", IF(ISBLANK(F75), ROUND(E75 * ROUND(G75, 2), 2), ROUND(F75 * ROUND(G75, 2), 2)))</f>
        <v/>
      </c>
      <c r="I75" s="104" t="s">
        <v>44</v>
      </c>
      <c r="J75" s="41">
        <v>0.2</v>
      </c>
      <c r="K75" s="48" t="b">
        <f>IF(AND(COUNTIF(TAUXTVA1:TAUXTVA4, J75) = 0, J75 &lt;&gt; 0), FALSE, IF(ISBLANK(J75), FALSE, TRUE))</f>
        <v>1</v>
      </c>
      <c r="L75" s="49" t="b">
        <f>IF(AND(A75 = "9", OR(I75 = "Variante", I75 = "Option")), FALSE, TRUE)</f>
        <v>1</v>
      </c>
      <c r="M75" s="47">
        <f>IF(AND(L75 = TRUE, K75 = TRUE), J75, "")</f>
        <v>0.2</v>
      </c>
    </row>
    <row r="76" spans="1:14" ht="13.8" thickTop="1" x14ac:dyDescent="0.25">
      <c r="A76" s="98" t="s">
        <v>58</v>
      </c>
      <c r="C76" s="100" t="s">
        <v>59</v>
      </c>
    </row>
    <row r="77" spans="1:14" x14ac:dyDescent="0.25">
      <c r="A77" s="98" t="s">
        <v>60</v>
      </c>
    </row>
    <row r="78" spans="1:14" x14ac:dyDescent="0.25">
      <c r="A78" s="98" t="s">
        <v>69</v>
      </c>
    </row>
    <row r="79" spans="1:14" s="94" customFormat="1" ht="12" x14ac:dyDescent="0.25">
      <c r="A79" s="95" t="s">
        <v>78</v>
      </c>
      <c r="B79" s="96" t="s">
        <v>45</v>
      </c>
      <c r="C79" s="97" t="s">
        <v>101</v>
      </c>
      <c r="D79" s="86"/>
      <c r="E79" s="86"/>
      <c r="F79" s="86"/>
      <c r="G79" s="88"/>
      <c r="H79" s="88">
        <f>IF(COUNTIF(L38:L78, FALSE) = COUNTIF(A38:A78, "9"), SUMIF(A38:A78, "9", H38:H78), SUMIF(L38:L78, TRUE, H38:H78))</f>
        <v>0</v>
      </c>
      <c r="I79" s="23" t="str">
        <f>IF(AND(COUNTIF(A38:A78, "9") &gt; 0, COUNTIF(L38:L78, FALSE) = COUNTIF(A38:A78, "9")), "Non totalisé", "")</f>
        <v/>
      </c>
      <c r="J79" s="90"/>
      <c r="K79" s="91"/>
      <c r="L79" s="86"/>
      <c r="M79" s="92"/>
      <c r="N79" s="93"/>
    </row>
    <row r="80" spans="1:14" s="94" customFormat="1" ht="12" x14ac:dyDescent="0.25">
      <c r="A80" s="85"/>
      <c r="B80" s="86"/>
      <c r="C80" s="87"/>
      <c r="D80" s="86"/>
      <c r="E80" s="86"/>
      <c r="F80" s="86"/>
      <c r="G80" s="88"/>
      <c r="H80" s="88"/>
      <c r="I80" s="89"/>
      <c r="J80" s="90"/>
      <c r="K80" s="91"/>
      <c r="L80" s="86"/>
      <c r="M80" s="92"/>
      <c r="N80" s="93"/>
    </row>
    <row r="81" spans="1:14" s="94" customFormat="1" ht="12" x14ac:dyDescent="0.25">
      <c r="A81" s="95" t="s">
        <v>48</v>
      </c>
      <c r="B81" s="96" t="s">
        <v>102</v>
      </c>
      <c r="C81" s="97" t="s">
        <v>103</v>
      </c>
      <c r="D81" s="86"/>
      <c r="E81" s="86"/>
      <c r="F81" s="86"/>
      <c r="G81" s="88"/>
      <c r="H81" s="88"/>
      <c r="I81" s="89"/>
      <c r="J81" s="90"/>
      <c r="K81" s="91"/>
      <c r="L81" s="86"/>
      <c r="M81" s="92"/>
      <c r="N81" s="93"/>
    </row>
    <row r="82" spans="1:14" ht="13.8" thickBot="1" x14ac:dyDescent="0.3">
      <c r="A82" s="98" t="s">
        <v>51</v>
      </c>
      <c r="B82" s="99" t="s">
        <v>104</v>
      </c>
      <c r="C82" s="100" t="s">
        <v>53</v>
      </c>
    </row>
    <row r="83" spans="1:14" ht="14.4" thickTop="1" thickBot="1" x14ac:dyDescent="0.3">
      <c r="A83" s="98" t="s">
        <v>54</v>
      </c>
      <c r="B83" s="99" t="s">
        <v>105</v>
      </c>
      <c r="C83" s="100" t="s">
        <v>83</v>
      </c>
      <c r="D83" s="99" t="s">
        <v>57</v>
      </c>
      <c r="E83" s="101">
        <v>1</v>
      </c>
      <c r="F83" s="102"/>
      <c r="G83" s="103"/>
      <c r="H83" s="18" t="str">
        <f>IF(ISBLANK(G83), "", IF(ISBLANK(F83), ROUND(E83 * ROUND(G83, 2), 2), ROUND(F83 * ROUND(G83, 2), 2)))</f>
        <v/>
      </c>
      <c r="I83" s="104" t="s">
        <v>44</v>
      </c>
      <c r="J83" s="41">
        <v>0.2</v>
      </c>
      <c r="K83" s="48" t="b">
        <f>IF(AND(COUNTIF(TAUXTVA1:TAUXTVA4, J83) = 0, J83 &lt;&gt; 0), FALSE, IF(ISBLANK(J83), FALSE, TRUE))</f>
        <v>1</v>
      </c>
      <c r="L83" s="49" t="b">
        <f>IF(AND(A83 = "9", OR(I83 = "Variante", I83 = "Option")), FALSE, TRUE)</f>
        <v>1</v>
      </c>
      <c r="M83" s="47">
        <f>IF(AND(L83 = TRUE, K83 = TRUE), J83, "")</f>
        <v>0.2</v>
      </c>
    </row>
    <row r="84" spans="1:14" ht="13.8" thickTop="1" x14ac:dyDescent="0.25">
      <c r="A84" s="98" t="s">
        <v>58</v>
      </c>
      <c r="C84" s="100" t="s">
        <v>59</v>
      </c>
    </row>
    <row r="85" spans="1:14" ht="13.8" thickBot="1" x14ac:dyDescent="0.3">
      <c r="A85" s="98" t="s">
        <v>60</v>
      </c>
    </row>
    <row r="86" spans="1:14" ht="14.4" thickTop="1" thickBot="1" x14ac:dyDescent="0.3">
      <c r="A86" s="98" t="s">
        <v>54</v>
      </c>
      <c r="B86" s="99" t="s">
        <v>106</v>
      </c>
      <c r="C86" s="100" t="s">
        <v>85</v>
      </c>
      <c r="D86" s="99" t="s">
        <v>57</v>
      </c>
      <c r="E86" s="101">
        <v>1</v>
      </c>
      <c r="F86" s="102"/>
      <c r="G86" s="103"/>
      <c r="H86" s="18" t="str">
        <f>IF(ISBLANK(G86), "", IF(ISBLANK(F86), ROUND(E86 * ROUND(G86, 2), 2), ROUND(F86 * ROUND(G86, 2), 2)))</f>
        <v/>
      </c>
      <c r="I86" s="104" t="s">
        <v>44</v>
      </c>
      <c r="J86" s="41">
        <v>0.2</v>
      </c>
      <c r="K86" s="48" t="b">
        <f>IF(AND(COUNTIF(TAUXTVA1:TAUXTVA4, J86) = 0, J86 &lt;&gt; 0), FALSE, IF(ISBLANK(J86), FALSE, TRUE))</f>
        <v>1</v>
      </c>
      <c r="L86" s="49" t="b">
        <f>IF(AND(A86 = "9", OR(I86 = "Variante", I86 = "Option")), FALSE, TRUE)</f>
        <v>1</v>
      </c>
      <c r="M86" s="47">
        <f>IF(AND(L86 = TRUE, K86 = TRUE), J86, "")</f>
        <v>0.2</v>
      </c>
    </row>
    <row r="87" spans="1:14" ht="13.8" thickTop="1" x14ac:dyDescent="0.25">
      <c r="A87" s="98" t="s">
        <v>58</v>
      </c>
      <c r="C87" s="100" t="s">
        <v>59</v>
      </c>
    </row>
    <row r="88" spans="1:14" ht="13.8" thickBot="1" x14ac:dyDescent="0.3">
      <c r="A88" s="98" t="s">
        <v>60</v>
      </c>
    </row>
    <row r="89" spans="1:14" ht="14.4" thickTop="1" thickBot="1" x14ac:dyDescent="0.3">
      <c r="A89" s="98" t="s">
        <v>54</v>
      </c>
      <c r="B89" s="99" t="s">
        <v>107</v>
      </c>
      <c r="C89" s="100" t="s">
        <v>87</v>
      </c>
      <c r="D89" s="99" t="s">
        <v>57</v>
      </c>
      <c r="E89" s="101">
        <v>1</v>
      </c>
      <c r="F89" s="102"/>
      <c r="G89" s="103"/>
      <c r="H89" s="18" t="str">
        <f>IF(ISBLANK(G89), "", IF(ISBLANK(F89), ROUND(E89 * ROUND(G89, 2), 2), ROUND(F89 * ROUND(G89, 2), 2)))</f>
        <v/>
      </c>
      <c r="I89" s="104" t="s">
        <v>44</v>
      </c>
      <c r="J89" s="41">
        <v>0.2</v>
      </c>
      <c r="K89" s="48" t="b">
        <f>IF(AND(COUNTIF(TAUXTVA1:TAUXTVA4, J89) = 0, J89 &lt;&gt; 0), FALSE, IF(ISBLANK(J89), FALSE, TRUE))</f>
        <v>1</v>
      </c>
      <c r="L89" s="49" t="b">
        <f>IF(AND(A89 = "9", OR(I89 = "Variante", I89 = "Option")), FALSE, TRUE)</f>
        <v>1</v>
      </c>
      <c r="M89" s="47">
        <f>IF(AND(L89 = TRUE, K89 = TRUE), J89, "")</f>
        <v>0.2</v>
      </c>
    </row>
    <row r="90" spans="1:14" ht="13.8" thickTop="1" x14ac:dyDescent="0.25">
      <c r="A90" s="98" t="s">
        <v>58</v>
      </c>
      <c r="C90" s="100" t="s">
        <v>59</v>
      </c>
    </row>
    <row r="91" spans="1:14" ht="13.8" thickBot="1" x14ac:dyDescent="0.3">
      <c r="A91" s="98" t="s">
        <v>60</v>
      </c>
    </row>
    <row r="92" spans="1:14" ht="14.4" thickTop="1" thickBot="1" x14ac:dyDescent="0.3">
      <c r="A92" s="98" t="s">
        <v>54</v>
      </c>
      <c r="B92" s="99" t="s">
        <v>108</v>
      </c>
      <c r="C92" s="100" t="s">
        <v>89</v>
      </c>
      <c r="D92" s="99" t="s">
        <v>57</v>
      </c>
      <c r="E92" s="101">
        <v>1</v>
      </c>
      <c r="F92" s="102"/>
      <c r="G92" s="103"/>
      <c r="H92" s="18" t="str">
        <f>IF(ISBLANK(G92), "", IF(ISBLANK(F92), ROUND(E92 * ROUND(G92, 2), 2), ROUND(F92 * ROUND(G92, 2), 2)))</f>
        <v/>
      </c>
      <c r="I92" s="104" t="s">
        <v>44</v>
      </c>
      <c r="J92" s="41">
        <v>0.2</v>
      </c>
      <c r="K92" s="48" t="b">
        <f>IF(AND(COUNTIF(TAUXTVA1:TAUXTVA4, J92) = 0, J92 &lt;&gt; 0), FALSE, IF(ISBLANK(J92), FALSE, TRUE))</f>
        <v>1</v>
      </c>
      <c r="L92" s="49" t="b">
        <f>IF(AND(A92 = "9", OR(I92 = "Variante", I92 = "Option")), FALSE, TRUE)</f>
        <v>1</v>
      </c>
      <c r="M92" s="47">
        <f>IF(AND(L92 = TRUE, K92 = TRUE), J92, "")</f>
        <v>0.2</v>
      </c>
    </row>
    <row r="93" spans="1:14" ht="13.8" thickTop="1" x14ac:dyDescent="0.25">
      <c r="A93" s="98" t="s">
        <v>58</v>
      </c>
      <c r="C93" s="100" t="s">
        <v>59</v>
      </c>
    </row>
    <row r="94" spans="1:14" ht="13.8" thickBot="1" x14ac:dyDescent="0.3">
      <c r="A94" s="98" t="s">
        <v>60</v>
      </c>
    </row>
    <row r="95" spans="1:14" ht="14.4" thickTop="1" thickBot="1" x14ac:dyDescent="0.3">
      <c r="A95" s="98" t="s">
        <v>54</v>
      </c>
      <c r="B95" s="99" t="s">
        <v>109</v>
      </c>
      <c r="C95" s="100" t="s">
        <v>91</v>
      </c>
      <c r="D95" s="99" t="s">
        <v>57</v>
      </c>
      <c r="E95" s="101">
        <v>1</v>
      </c>
      <c r="F95" s="102"/>
      <c r="G95" s="103"/>
      <c r="H95" s="18" t="str">
        <f>IF(ISBLANK(G95), "", IF(ISBLANK(F95), ROUND(E95 * ROUND(G95, 2), 2), ROUND(F95 * ROUND(G95, 2), 2)))</f>
        <v/>
      </c>
      <c r="I95" s="104" t="s">
        <v>44</v>
      </c>
      <c r="J95" s="41">
        <v>0.2</v>
      </c>
      <c r="K95" s="48" t="b">
        <f>IF(AND(COUNTIF(TAUXTVA1:TAUXTVA4, J95) = 0, J95 &lt;&gt; 0), FALSE, IF(ISBLANK(J95), FALSE, TRUE))</f>
        <v>1</v>
      </c>
      <c r="L95" s="49" t="b">
        <f>IF(AND(A95 = "9", OR(I95 = "Variante", I95 = "Option")), FALSE, TRUE)</f>
        <v>1</v>
      </c>
      <c r="M95" s="47">
        <f>IF(AND(L95 = TRUE, K95 = TRUE), J95, "")</f>
        <v>0.2</v>
      </c>
    </row>
    <row r="96" spans="1:14" ht="13.8" thickTop="1" x14ac:dyDescent="0.25">
      <c r="A96" s="98" t="s">
        <v>58</v>
      </c>
      <c r="C96" s="100" t="s">
        <v>59</v>
      </c>
    </row>
    <row r="97" spans="1:13" ht="13.8" thickBot="1" x14ac:dyDescent="0.3">
      <c r="A97" s="98" t="s">
        <v>60</v>
      </c>
    </row>
    <row r="98" spans="1:13" ht="14.4" thickTop="1" thickBot="1" x14ac:dyDescent="0.3">
      <c r="A98" s="98" t="s">
        <v>54</v>
      </c>
      <c r="B98" s="99" t="s">
        <v>110</v>
      </c>
      <c r="C98" s="100" t="s">
        <v>93</v>
      </c>
      <c r="D98" s="99" t="s">
        <v>57</v>
      </c>
      <c r="E98" s="101">
        <v>1</v>
      </c>
      <c r="F98" s="102"/>
      <c r="G98" s="103"/>
      <c r="H98" s="18" t="str">
        <f>IF(ISBLANK(G98), "", IF(ISBLANK(F98), ROUND(E98 * ROUND(G98, 2), 2), ROUND(F98 * ROUND(G98, 2), 2)))</f>
        <v/>
      </c>
      <c r="I98" s="104" t="s">
        <v>44</v>
      </c>
      <c r="J98" s="41">
        <v>0.2</v>
      </c>
      <c r="K98" s="48" t="b">
        <f>IF(AND(COUNTIF(TAUXTVA1:TAUXTVA4, J98) = 0, J98 &lt;&gt; 0), FALSE, IF(ISBLANK(J98), FALSE, TRUE))</f>
        <v>1</v>
      </c>
      <c r="L98" s="49" t="b">
        <f>IF(AND(A98 = "9", OR(I98 = "Variante", I98 = "Option")), FALSE, TRUE)</f>
        <v>1</v>
      </c>
      <c r="M98" s="47">
        <f>IF(AND(L98 = TRUE, K98 = TRUE), J98, "")</f>
        <v>0.2</v>
      </c>
    </row>
    <row r="99" spans="1:13" ht="13.8" thickTop="1" x14ac:dyDescent="0.25">
      <c r="A99" s="98" t="s">
        <v>58</v>
      </c>
      <c r="C99" s="100" t="s">
        <v>59</v>
      </c>
    </row>
    <row r="100" spans="1:13" x14ac:dyDescent="0.25">
      <c r="A100" s="98" t="s">
        <v>60</v>
      </c>
    </row>
    <row r="101" spans="1:13" x14ac:dyDescent="0.25">
      <c r="A101" s="98" t="s">
        <v>69</v>
      </c>
    </row>
    <row r="102" spans="1:13" ht="13.8" thickBot="1" x14ac:dyDescent="0.3">
      <c r="A102" s="98" t="s">
        <v>51</v>
      </c>
      <c r="B102" s="99" t="s">
        <v>111</v>
      </c>
      <c r="C102" s="100" t="s">
        <v>112</v>
      </c>
    </row>
    <row r="103" spans="1:13" ht="14.4" thickTop="1" thickBot="1" x14ac:dyDescent="0.3">
      <c r="A103" s="98" t="s">
        <v>54</v>
      </c>
      <c r="B103" s="99" t="s">
        <v>113</v>
      </c>
      <c r="C103" s="100" t="s">
        <v>83</v>
      </c>
      <c r="D103" s="99" t="s">
        <v>57</v>
      </c>
      <c r="E103" s="101">
        <v>1</v>
      </c>
      <c r="F103" s="102"/>
      <c r="G103" s="103"/>
      <c r="H103" s="18" t="str">
        <f>IF(ISBLANK(G103), "", IF(ISBLANK(F103), ROUND(E103 * ROUND(G103, 2), 2), ROUND(F103 * ROUND(G103, 2), 2)))</f>
        <v/>
      </c>
      <c r="I103" s="104" t="s">
        <v>44</v>
      </c>
      <c r="J103" s="41">
        <v>0.2</v>
      </c>
      <c r="K103" s="48" t="b">
        <f>IF(AND(COUNTIF(TAUXTVA1:TAUXTVA4, J103) = 0, J103 &lt;&gt; 0), FALSE, IF(ISBLANK(J103), FALSE, TRUE))</f>
        <v>1</v>
      </c>
      <c r="L103" s="49" t="b">
        <f>IF(AND(A103 = "9", OR(I103 = "Variante", I103 = "Option")), FALSE, TRUE)</f>
        <v>1</v>
      </c>
      <c r="M103" s="47">
        <f>IF(AND(L103 = TRUE, K103 = TRUE), J103, "")</f>
        <v>0.2</v>
      </c>
    </row>
    <row r="104" spans="1:13" ht="13.8" thickTop="1" x14ac:dyDescent="0.25">
      <c r="A104" s="98" t="s">
        <v>58</v>
      </c>
      <c r="C104" s="100" t="s">
        <v>59</v>
      </c>
    </row>
    <row r="105" spans="1:13" ht="13.8" thickBot="1" x14ac:dyDescent="0.3">
      <c r="A105" s="98" t="s">
        <v>60</v>
      </c>
    </row>
    <row r="106" spans="1:13" ht="14.4" thickTop="1" thickBot="1" x14ac:dyDescent="0.3">
      <c r="A106" s="98" t="s">
        <v>54</v>
      </c>
      <c r="B106" s="99" t="s">
        <v>114</v>
      </c>
      <c r="C106" s="100" t="s">
        <v>85</v>
      </c>
      <c r="D106" s="99" t="s">
        <v>57</v>
      </c>
      <c r="E106" s="101">
        <v>1</v>
      </c>
      <c r="F106" s="102"/>
      <c r="G106" s="103"/>
      <c r="H106" s="18" t="str">
        <f>IF(ISBLANK(G106), "", IF(ISBLANK(F106), ROUND(E106 * ROUND(G106, 2), 2), ROUND(F106 * ROUND(G106, 2), 2)))</f>
        <v/>
      </c>
      <c r="I106" s="104" t="s">
        <v>44</v>
      </c>
      <c r="J106" s="41">
        <v>0.2</v>
      </c>
      <c r="K106" s="48" t="b">
        <f>IF(AND(COUNTIF(TAUXTVA1:TAUXTVA4, J106) = 0, J106 &lt;&gt; 0), FALSE, IF(ISBLANK(J106), FALSE, TRUE))</f>
        <v>1</v>
      </c>
      <c r="L106" s="49" t="b">
        <f>IF(AND(A106 = "9", OR(I106 = "Variante", I106 = "Option")), FALSE, TRUE)</f>
        <v>1</v>
      </c>
      <c r="M106" s="47">
        <f>IF(AND(L106 = TRUE, K106 = TRUE), J106, "")</f>
        <v>0.2</v>
      </c>
    </row>
    <row r="107" spans="1:13" ht="13.8" thickTop="1" x14ac:dyDescent="0.25">
      <c r="A107" s="98" t="s">
        <v>58</v>
      </c>
      <c r="C107" s="100" t="s">
        <v>59</v>
      </c>
    </row>
    <row r="108" spans="1:13" ht="13.8" thickBot="1" x14ac:dyDescent="0.3">
      <c r="A108" s="98" t="s">
        <v>60</v>
      </c>
    </row>
    <row r="109" spans="1:13" ht="14.4" thickTop="1" thickBot="1" x14ac:dyDescent="0.3">
      <c r="A109" s="98" t="s">
        <v>54</v>
      </c>
      <c r="B109" s="99" t="s">
        <v>115</v>
      </c>
      <c r="C109" s="100" t="s">
        <v>87</v>
      </c>
      <c r="D109" s="99" t="s">
        <v>57</v>
      </c>
      <c r="E109" s="101">
        <v>1</v>
      </c>
      <c r="F109" s="102"/>
      <c r="G109" s="103"/>
      <c r="H109" s="18" t="str">
        <f>IF(ISBLANK(G109), "", IF(ISBLANK(F109), ROUND(E109 * ROUND(G109, 2), 2), ROUND(F109 * ROUND(G109, 2), 2)))</f>
        <v/>
      </c>
      <c r="I109" s="104" t="s">
        <v>44</v>
      </c>
      <c r="J109" s="41">
        <v>0.2</v>
      </c>
      <c r="K109" s="48" t="b">
        <f>IF(AND(COUNTIF(TAUXTVA1:TAUXTVA4, J109) = 0, J109 &lt;&gt; 0), FALSE, IF(ISBLANK(J109), FALSE, TRUE))</f>
        <v>1</v>
      </c>
      <c r="L109" s="49" t="b">
        <f>IF(AND(A109 = "9", OR(I109 = "Variante", I109 = "Option")), FALSE, TRUE)</f>
        <v>1</v>
      </c>
      <c r="M109" s="47">
        <f>IF(AND(L109 = TRUE, K109 = TRUE), J109, "")</f>
        <v>0.2</v>
      </c>
    </row>
    <row r="110" spans="1:13" ht="13.8" thickTop="1" x14ac:dyDescent="0.25">
      <c r="A110" s="98" t="s">
        <v>58</v>
      </c>
      <c r="C110" s="100" t="s">
        <v>59</v>
      </c>
    </row>
    <row r="111" spans="1:13" ht="13.8" thickBot="1" x14ac:dyDescent="0.3">
      <c r="A111" s="98" t="s">
        <v>60</v>
      </c>
    </row>
    <row r="112" spans="1:13" ht="14.4" thickTop="1" thickBot="1" x14ac:dyDescent="0.3">
      <c r="A112" s="98" t="s">
        <v>54</v>
      </c>
      <c r="B112" s="99" t="s">
        <v>116</v>
      </c>
      <c r="C112" s="100" t="s">
        <v>89</v>
      </c>
      <c r="D112" s="99" t="s">
        <v>57</v>
      </c>
      <c r="E112" s="101">
        <v>1</v>
      </c>
      <c r="F112" s="102"/>
      <c r="G112" s="103"/>
      <c r="H112" s="18" t="str">
        <f>IF(ISBLANK(G112), "", IF(ISBLANK(F112), ROUND(E112 * ROUND(G112, 2), 2), ROUND(F112 * ROUND(G112, 2), 2)))</f>
        <v/>
      </c>
      <c r="I112" s="104" t="s">
        <v>44</v>
      </c>
      <c r="J112" s="41">
        <v>0.2</v>
      </c>
      <c r="K112" s="48" t="b">
        <f>IF(AND(COUNTIF(TAUXTVA1:TAUXTVA4, J112) = 0, J112 &lt;&gt; 0), FALSE, IF(ISBLANK(J112), FALSE, TRUE))</f>
        <v>1</v>
      </c>
      <c r="L112" s="49" t="b">
        <f>IF(AND(A112 = "9", OR(I112 = "Variante", I112 = "Option")), FALSE, TRUE)</f>
        <v>1</v>
      </c>
      <c r="M112" s="47">
        <f>IF(AND(L112 = TRUE, K112 = TRUE), J112, "")</f>
        <v>0.2</v>
      </c>
    </row>
    <row r="113" spans="1:14" ht="13.8" thickTop="1" x14ac:dyDescent="0.25">
      <c r="A113" s="98" t="s">
        <v>58</v>
      </c>
      <c r="C113" s="100" t="s">
        <v>59</v>
      </c>
    </row>
    <row r="114" spans="1:14" ht="13.8" thickBot="1" x14ac:dyDescent="0.3">
      <c r="A114" s="98" t="s">
        <v>60</v>
      </c>
    </row>
    <row r="115" spans="1:14" ht="14.4" thickTop="1" thickBot="1" x14ac:dyDescent="0.3">
      <c r="A115" s="98" t="s">
        <v>54</v>
      </c>
      <c r="B115" s="99" t="s">
        <v>117</v>
      </c>
      <c r="C115" s="100" t="s">
        <v>91</v>
      </c>
      <c r="D115" s="99" t="s">
        <v>57</v>
      </c>
      <c r="E115" s="101">
        <v>1</v>
      </c>
      <c r="F115" s="102"/>
      <c r="G115" s="103"/>
      <c r="H115" s="18" t="str">
        <f>IF(ISBLANK(G115), "", IF(ISBLANK(F115), ROUND(E115 * ROUND(G115, 2), 2), ROUND(F115 * ROUND(G115, 2), 2)))</f>
        <v/>
      </c>
      <c r="I115" s="104" t="s">
        <v>44</v>
      </c>
      <c r="J115" s="41">
        <v>0.2</v>
      </c>
      <c r="K115" s="48" t="b">
        <f>IF(AND(COUNTIF(TAUXTVA1:TAUXTVA4, J115) = 0, J115 &lt;&gt; 0), FALSE, IF(ISBLANK(J115), FALSE, TRUE))</f>
        <v>1</v>
      </c>
      <c r="L115" s="49" t="b">
        <f>IF(AND(A115 = "9", OR(I115 = "Variante", I115 = "Option")), FALSE, TRUE)</f>
        <v>1</v>
      </c>
      <c r="M115" s="47">
        <f>IF(AND(L115 = TRUE, K115 = TRUE), J115, "")</f>
        <v>0.2</v>
      </c>
    </row>
    <row r="116" spans="1:14" ht="13.8" thickTop="1" x14ac:dyDescent="0.25">
      <c r="A116" s="98" t="s">
        <v>58</v>
      </c>
      <c r="C116" s="100" t="s">
        <v>59</v>
      </c>
    </row>
    <row r="117" spans="1:14" ht="13.8" thickBot="1" x14ac:dyDescent="0.3">
      <c r="A117" s="98" t="s">
        <v>60</v>
      </c>
    </row>
    <row r="118" spans="1:14" ht="14.4" thickTop="1" thickBot="1" x14ac:dyDescent="0.3">
      <c r="A118" s="98" t="s">
        <v>54</v>
      </c>
      <c r="B118" s="99" t="s">
        <v>118</v>
      </c>
      <c r="C118" s="100" t="s">
        <v>93</v>
      </c>
      <c r="D118" s="99" t="s">
        <v>57</v>
      </c>
      <c r="E118" s="101">
        <v>1</v>
      </c>
      <c r="F118" s="102"/>
      <c r="G118" s="103"/>
      <c r="H118" s="18" t="str">
        <f>IF(ISBLANK(G118), "", IF(ISBLANK(F118), ROUND(E118 * ROUND(G118, 2), 2), ROUND(F118 * ROUND(G118, 2), 2)))</f>
        <v/>
      </c>
      <c r="I118" s="104" t="s">
        <v>44</v>
      </c>
      <c r="J118" s="41">
        <v>0.2</v>
      </c>
      <c r="K118" s="48" t="b">
        <f>IF(AND(COUNTIF(TAUXTVA1:TAUXTVA4, J118) = 0, J118 &lt;&gt; 0), FALSE, IF(ISBLANK(J118), FALSE, TRUE))</f>
        <v>1</v>
      </c>
      <c r="L118" s="49" t="b">
        <f>IF(AND(A118 = "9", OR(I118 = "Variante", I118 = "Option")), FALSE, TRUE)</f>
        <v>1</v>
      </c>
      <c r="M118" s="47">
        <f>IF(AND(L118 = TRUE, K118 = TRUE), J118, "")</f>
        <v>0.2</v>
      </c>
    </row>
    <row r="119" spans="1:14" ht="13.8" thickTop="1" x14ac:dyDescent="0.25">
      <c r="A119" s="98" t="s">
        <v>58</v>
      </c>
      <c r="C119" s="100" t="s">
        <v>59</v>
      </c>
    </row>
    <row r="120" spans="1:14" x14ac:dyDescent="0.25">
      <c r="A120" s="98" t="s">
        <v>60</v>
      </c>
    </row>
    <row r="121" spans="1:14" x14ac:dyDescent="0.25">
      <c r="A121" s="98" t="s">
        <v>69</v>
      </c>
    </row>
    <row r="122" spans="1:14" s="94" customFormat="1" ht="12" x14ac:dyDescent="0.25">
      <c r="A122" s="95" t="s">
        <v>78</v>
      </c>
      <c r="B122" s="96" t="s">
        <v>102</v>
      </c>
      <c r="C122" s="97" t="s">
        <v>119</v>
      </c>
      <c r="D122" s="86"/>
      <c r="E122" s="86"/>
      <c r="F122" s="86"/>
      <c r="G122" s="88"/>
      <c r="H122" s="88">
        <f>IF(COUNTIF(L81:L121, FALSE) = COUNTIF(A81:A121, "9"), SUMIF(A81:A121, "9", H81:H121), SUMIF(L81:L121, TRUE, H81:H121))</f>
        <v>0</v>
      </c>
      <c r="I122" s="23" t="str">
        <f>IF(AND(COUNTIF(A81:A121, "9") &gt; 0, COUNTIF(L81:L121, FALSE) = COUNTIF(A81:A121, "9")), "Non totalisé", "")</f>
        <v/>
      </c>
      <c r="J122" s="90"/>
      <c r="K122" s="91"/>
      <c r="L122" s="86"/>
      <c r="M122" s="92"/>
      <c r="N122" s="93"/>
    </row>
    <row r="123" spans="1:14" s="94" customFormat="1" ht="12" x14ac:dyDescent="0.25">
      <c r="A123" s="85"/>
      <c r="B123" s="86"/>
      <c r="C123" s="87"/>
      <c r="D123" s="86"/>
      <c r="E123" s="86"/>
      <c r="F123" s="86"/>
      <c r="G123" s="88"/>
      <c r="H123" s="88"/>
      <c r="I123" s="89"/>
      <c r="J123" s="90"/>
      <c r="K123" s="91"/>
      <c r="L123" s="86"/>
      <c r="M123" s="92"/>
      <c r="N123" s="93"/>
    </row>
    <row r="124" spans="1:14" s="94" customFormat="1" ht="12.6" thickBot="1" x14ac:dyDescent="0.3">
      <c r="A124" s="95" t="s">
        <v>48</v>
      </c>
      <c r="B124" s="96" t="s">
        <v>120</v>
      </c>
      <c r="C124" s="97" t="s">
        <v>121</v>
      </c>
      <c r="D124" s="86"/>
      <c r="E124" s="86"/>
      <c r="F124" s="86"/>
      <c r="G124" s="88"/>
      <c r="H124" s="88"/>
      <c r="I124" s="89"/>
      <c r="J124" s="90"/>
      <c r="K124" s="91"/>
      <c r="L124" s="86"/>
      <c r="M124" s="92"/>
      <c r="N124" s="93"/>
    </row>
    <row r="125" spans="1:14" ht="14.4" thickTop="1" thickBot="1" x14ac:dyDescent="0.3">
      <c r="A125" s="98" t="s">
        <v>54</v>
      </c>
      <c r="B125" s="99" t="s">
        <v>122</v>
      </c>
      <c r="C125" s="100" t="s">
        <v>123</v>
      </c>
      <c r="D125" s="99" t="s">
        <v>124</v>
      </c>
      <c r="E125" s="105">
        <v>151.08000000000001</v>
      </c>
      <c r="F125" s="102"/>
      <c r="G125" s="103"/>
      <c r="H125" s="18" t="str">
        <f>IF(ISBLANK(G125), "", IF(ISBLANK(F125), ROUND(E125 * ROUND(G125, 2), 2), ROUND(F125 * ROUND(G125, 2), 2)))</f>
        <v/>
      </c>
      <c r="I125" s="104" t="s">
        <v>44</v>
      </c>
      <c r="J125" s="41">
        <v>0.2</v>
      </c>
      <c r="K125" s="48" t="b">
        <f>IF(AND(COUNTIF(TAUXTVA1:TAUXTVA4, J125) = 0, J125 &lt;&gt; 0), FALSE, IF(ISBLANK(J125), FALSE, TRUE))</f>
        <v>1</v>
      </c>
      <c r="L125" s="49" t="b">
        <f>IF(AND(A125 = "9", OR(I125 = "Variante", I125 = "Option")), FALSE, TRUE)</f>
        <v>1</v>
      </c>
      <c r="M125" s="47">
        <f>IF(AND(L125 = TRUE, K125 = TRUE), J125, "")</f>
        <v>0.2</v>
      </c>
    </row>
    <row r="126" spans="1:14" ht="13.8" thickTop="1" x14ac:dyDescent="0.25">
      <c r="A126" s="98" t="s">
        <v>58</v>
      </c>
      <c r="C126" s="100" t="s">
        <v>59</v>
      </c>
    </row>
    <row r="127" spans="1:14" x14ac:dyDescent="0.25">
      <c r="A127" s="98" t="s">
        <v>58</v>
      </c>
      <c r="C127" s="100" t="s">
        <v>125</v>
      </c>
    </row>
    <row r="128" spans="1:14" x14ac:dyDescent="0.25">
      <c r="A128" s="98" t="s">
        <v>60</v>
      </c>
    </row>
    <row r="129" spans="1:14" s="94" customFormat="1" ht="12" x14ac:dyDescent="0.25">
      <c r="A129" s="95" t="s">
        <v>78</v>
      </c>
      <c r="B129" s="96" t="s">
        <v>120</v>
      </c>
      <c r="C129" s="97" t="s">
        <v>126</v>
      </c>
      <c r="D129" s="86"/>
      <c r="E129" s="86"/>
      <c r="F129" s="86"/>
      <c r="G129" s="88"/>
      <c r="H129" s="88">
        <f>IF(COUNTIF(L124:L128, FALSE) = COUNTIF(A124:A128, "9"), SUMIF(A124:A128, "9", H124:H128), SUMIF(L124:L128, TRUE, H124:H128))</f>
        <v>0</v>
      </c>
      <c r="I129" s="23" t="str">
        <f>IF(AND(COUNTIF(A124:A128, "9") &gt; 0, COUNTIF(L124:L128, FALSE) = COUNTIF(A124:A128, "9")), "Non totalisé", "")</f>
        <v/>
      </c>
      <c r="J129" s="90"/>
      <c r="K129" s="91"/>
      <c r="L129" s="86"/>
      <c r="M129" s="92"/>
      <c r="N129" s="93"/>
    </row>
    <row r="130" spans="1:14" s="94" customFormat="1" ht="12" x14ac:dyDescent="0.25">
      <c r="A130" s="85"/>
      <c r="B130" s="86"/>
      <c r="C130" s="87"/>
      <c r="D130" s="86"/>
      <c r="E130" s="86"/>
      <c r="F130" s="86"/>
      <c r="G130" s="88"/>
      <c r="H130" s="88"/>
      <c r="I130" s="89"/>
      <c r="J130" s="90"/>
      <c r="K130" s="91"/>
      <c r="L130" s="86"/>
      <c r="M130" s="92"/>
      <c r="N130" s="93"/>
    </row>
    <row r="131" spans="1:14" s="94" customFormat="1" ht="12.6" thickBot="1" x14ac:dyDescent="0.3">
      <c r="A131" s="95" t="s">
        <v>48</v>
      </c>
      <c r="B131" s="96" t="s">
        <v>127</v>
      </c>
      <c r="C131" s="97" t="s">
        <v>128</v>
      </c>
      <c r="D131" s="86"/>
      <c r="E131" s="86"/>
      <c r="F131" s="86"/>
      <c r="G131" s="88"/>
      <c r="H131" s="88"/>
      <c r="I131" s="89"/>
      <c r="J131" s="90"/>
      <c r="K131" s="91"/>
      <c r="L131" s="86"/>
      <c r="M131" s="92"/>
      <c r="N131" s="93"/>
    </row>
    <row r="132" spans="1:14" ht="14.4" thickTop="1" thickBot="1" x14ac:dyDescent="0.3">
      <c r="A132" s="98" t="s">
        <v>54</v>
      </c>
      <c r="B132" s="99" t="s">
        <v>129</v>
      </c>
      <c r="C132" s="100" t="s">
        <v>130</v>
      </c>
      <c r="D132" s="99" t="s">
        <v>131</v>
      </c>
      <c r="E132" s="101">
        <v>3</v>
      </c>
      <c r="F132" s="102"/>
      <c r="G132" s="103"/>
      <c r="H132" s="18" t="str">
        <f>IF(ISBLANK(G132), "", IF(ISBLANK(F132), ROUND(E132 * ROUND(G132, 2), 2), ROUND(F132 * ROUND(G132, 2), 2)))</f>
        <v/>
      </c>
      <c r="I132" s="104" t="s">
        <v>44</v>
      </c>
      <c r="J132" s="41">
        <v>0.2</v>
      </c>
      <c r="K132" s="48" t="b">
        <f>IF(AND(COUNTIF(TAUXTVA1:TAUXTVA4, J132) = 0, J132 &lt;&gt; 0), FALSE, IF(ISBLANK(J132), FALSE, TRUE))</f>
        <v>1</v>
      </c>
      <c r="L132" s="49" t="b">
        <f>IF(AND(A132 = "9", OR(I132 = "Variante", I132 = "Option")), FALSE, TRUE)</f>
        <v>1</v>
      </c>
      <c r="M132" s="47">
        <f>IF(AND(L132 = TRUE, K132 = TRUE), J132, "")</f>
        <v>0.2</v>
      </c>
    </row>
    <row r="133" spans="1:14" ht="13.8" thickTop="1" x14ac:dyDescent="0.25">
      <c r="A133" s="98" t="s">
        <v>58</v>
      </c>
      <c r="C133" s="100" t="s">
        <v>59</v>
      </c>
    </row>
    <row r="134" spans="1:14" ht="13.8" thickBot="1" x14ac:dyDescent="0.3">
      <c r="A134" s="98" t="s">
        <v>60</v>
      </c>
    </row>
    <row r="135" spans="1:14" ht="14.4" thickTop="1" thickBot="1" x14ac:dyDescent="0.3">
      <c r="A135" s="98" t="s">
        <v>54</v>
      </c>
      <c r="B135" s="99" t="s">
        <v>132</v>
      </c>
      <c r="C135" s="100" t="s">
        <v>71</v>
      </c>
      <c r="D135" s="99" t="s">
        <v>131</v>
      </c>
      <c r="E135" s="101">
        <v>3</v>
      </c>
      <c r="F135" s="102"/>
      <c r="G135" s="103"/>
      <c r="H135" s="18" t="str">
        <f>IF(ISBLANK(G135), "", IF(ISBLANK(F135), ROUND(E135 * ROUND(G135, 2), 2), ROUND(F135 * ROUND(G135, 2), 2)))</f>
        <v/>
      </c>
      <c r="I135" s="104" t="s">
        <v>44</v>
      </c>
      <c r="J135" s="41">
        <v>0.2</v>
      </c>
      <c r="K135" s="48" t="b">
        <f>IF(AND(COUNTIF(TAUXTVA1:TAUXTVA4, J135) = 0, J135 &lt;&gt; 0), FALSE, IF(ISBLANK(J135), FALSE, TRUE))</f>
        <v>1</v>
      </c>
      <c r="L135" s="49" t="b">
        <f>IF(AND(A135 = "9", OR(I135 = "Variante", I135 = "Option")), FALSE, TRUE)</f>
        <v>1</v>
      </c>
      <c r="M135" s="47">
        <f>IF(AND(L135 = TRUE, K135 = TRUE), J135, "")</f>
        <v>0.2</v>
      </c>
    </row>
    <row r="136" spans="1:14" ht="13.8" thickTop="1" x14ac:dyDescent="0.25">
      <c r="A136" s="98" t="s">
        <v>58</v>
      </c>
      <c r="C136" s="100" t="s">
        <v>59</v>
      </c>
    </row>
    <row r="137" spans="1:14" x14ac:dyDescent="0.25">
      <c r="A137" s="98" t="s">
        <v>60</v>
      </c>
    </row>
    <row r="138" spans="1:14" s="94" customFormat="1" ht="12" x14ac:dyDescent="0.25">
      <c r="A138" s="95" t="s">
        <v>78</v>
      </c>
      <c r="B138" s="96" t="s">
        <v>127</v>
      </c>
      <c r="C138" s="97" t="s">
        <v>133</v>
      </c>
      <c r="D138" s="86"/>
      <c r="E138" s="86"/>
      <c r="F138" s="86"/>
      <c r="G138" s="88"/>
      <c r="H138" s="88">
        <f>IF(COUNTIF(L131:L137, FALSE) = COUNTIF(A131:A137, "9"), SUMIF(A131:A137, "9", H131:H137), SUMIF(L131:L137, TRUE, H131:H137))</f>
        <v>0</v>
      </c>
      <c r="I138" s="23" t="str">
        <f>IF(AND(COUNTIF(A131:A137, "9") &gt; 0, COUNTIF(L131:L137, FALSE) = COUNTIF(A131:A137, "9")), "Non totalisé", "")</f>
        <v/>
      </c>
      <c r="J138" s="90"/>
      <c r="K138" s="91"/>
      <c r="L138" s="86"/>
      <c r="M138" s="92"/>
      <c r="N138" s="93"/>
    </row>
    <row r="139" spans="1:14" s="94" customFormat="1" ht="12" x14ac:dyDescent="0.25">
      <c r="A139" s="85"/>
      <c r="B139" s="86"/>
      <c r="C139" s="87"/>
      <c r="D139" s="86"/>
      <c r="E139" s="86"/>
      <c r="F139" s="86"/>
      <c r="G139" s="88"/>
      <c r="H139" s="88"/>
      <c r="I139" s="89"/>
      <c r="J139" s="90"/>
      <c r="K139" s="91"/>
      <c r="L139" s="86"/>
      <c r="M139" s="92"/>
      <c r="N139" s="93"/>
    </row>
    <row r="140" spans="1:14" s="94" customFormat="1" ht="12.6" thickBot="1" x14ac:dyDescent="0.3">
      <c r="A140" s="95" t="s">
        <v>48</v>
      </c>
      <c r="B140" s="96" t="s">
        <v>48</v>
      </c>
      <c r="C140" s="97" t="s">
        <v>134</v>
      </c>
      <c r="D140" s="86"/>
      <c r="E140" s="86"/>
      <c r="F140" s="86"/>
      <c r="G140" s="88"/>
      <c r="H140" s="88"/>
      <c r="I140" s="89"/>
      <c r="J140" s="90"/>
      <c r="K140" s="91"/>
      <c r="L140" s="86"/>
      <c r="M140" s="92"/>
      <c r="N140" s="93"/>
    </row>
    <row r="141" spans="1:14" ht="14.4" thickTop="1" thickBot="1" x14ac:dyDescent="0.3">
      <c r="A141" s="98" t="s">
        <v>54</v>
      </c>
      <c r="B141" s="99" t="s">
        <v>135</v>
      </c>
      <c r="C141" s="100" t="s">
        <v>136</v>
      </c>
      <c r="D141" s="99" t="s">
        <v>57</v>
      </c>
      <c r="E141" s="101">
        <v>5</v>
      </c>
      <c r="F141" s="102"/>
      <c r="G141" s="103"/>
      <c r="H141" s="18" t="str">
        <f>IF(ISBLANK(G141), "", IF(ISBLANK(F141), ROUND(E141 * ROUND(G141, 2), 2), ROUND(F141 * ROUND(G141, 2), 2)))</f>
        <v/>
      </c>
      <c r="I141" s="104" t="s">
        <v>44</v>
      </c>
      <c r="J141" s="41">
        <v>0.2</v>
      </c>
      <c r="K141" s="48" t="b">
        <f>IF(AND(COUNTIF(TAUXTVA1:TAUXTVA4, J141) = 0, J141 &lt;&gt; 0), FALSE, IF(ISBLANK(J141), FALSE, TRUE))</f>
        <v>1</v>
      </c>
      <c r="L141" s="49" t="b">
        <f>IF(AND(A141 = "9", OR(I141 = "Variante", I141 = "Option")), FALSE, TRUE)</f>
        <v>1</v>
      </c>
      <c r="M141" s="47">
        <f>IF(AND(L141 = TRUE, K141 = TRUE), J141, "")</f>
        <v>0.2</v>
      </c>
    </row>
    <row r="142" spans="1:14" ht="13.8" thickTop="1" x14ac:dyDescent="0.25">
      <c r="A142" s="98" t="s">
        <v>58</v>
      </c>
      <c r="C142" s="100" t="s">
        <v>59</v>
      </c>
    </row>
    <row r="143" spans="1:14" x14ac:dyDescent="0.25">
      <c r="A143" s="98" t="s">
        <v>60</v>
      </c>
    </row>
    <row r="144" spans="1:14" s="94" customFormat="1" ht="12" x14ac:dyDescent="0.25">
      <c r="A144" s="95" t="s">
        <v>78</v>
      </c>
      <c r="B144" s="96" t="s">
        <v>48</v>
      </c>
      <c r="C144" s="97" t="s">
        <v>137</v>
      </c>
      <c r="D144" s="86"/>
      <c r="E144" s="86"/>
      <c r="F144" s="86"/>
      <c r="G144" s="88"/>
      <c r="H144" s="88">
        <f>IF(COUNTIF(L140:L143, FALSE) = COUNTIF(A140:A143, "9"), SUMIF(A140:A143, "9", H140:H143), SUMIF(L140:L143, TRUE, H140:H143))</f>
        <v>0</v>
      </c>
      <c r="I144" s="23" t="str">
        <f>IF(AND(COUNTIF(A140:A143, "9") &gt; 0, COUNTIF(L140:L143, FALSE) = COUNTIF(A140:A143, "9")), "Non totalisé", "")</f>
        <v/>
      </c>
      <c r="J144" s="90"/>
      <c r="K144" s="91"/>
      <c r="L144" s="86"/>
      <c r="M144" s="92"/>
      <c r="N144" s="93"/>
    </row>
    <row r="145" spans="1:14" s="94" customFormat="1" ht="12" x14ac:dyDescent="0.25">
      <c r="A145" s="85"/>
      <c r="B145" s="86"/>
      <c r="C145" s="87"/>
      <c r="D145" s="86"/>
      <c r="E145" s="86"/>
      <c r="F145" s="86"/>
      <c r="G145" s="88"/>
      <c r="H145" s="88"/>
      <c r="I145" s="89"/>
      <c r="J145" s="90"/>
      <c r="K145" s="91"/>
      <c r="L145" s="86"/>
      <c r="M145" s="92"/>
      <c r="N145" s="93"/>
    </row>
    <row r="146" spans="1:14" s="71" customFormat="1" x14ac:dyDescent="0.25">
      <c r="A146" s="112" t="s">
        <v>138</v>
      </c>
      <c r="B146" s="114" t="s">
        <v>46</v>
      </c>
      <c r="C146" s="116" t="s">
        <v>139</v>
      </c>
      <c r="D146" s="120"/>
      <c r="E146" s="120"/>
      <c r="F146" s="120"/>
      <c r="G146" s="125"/>
      <c r="H146" s="124"/>
      <c r="I146" s="129"/>
      <c r="J146" s="131"/>
      <c r="K146" s="110"/>
      <c r="L146" s="107"/>
      <c r="M146" s="111"/>
      <c r="N146" s="42"/>
    </row>
    <row r="147" spans="1:14" s="71" customFormat="1" x14ac:dyDescent="0.25">
      <c r="A147" s="106"/>
      <c r="B147" s="107"/>
      <c r="C147" s="117"/>
      <c r="D147" s="121"/>
      <c r="E147" s="121"/>
      <c r="F147" s="121"/>
      <c r="G147" s="126"/>
      <c r="H147" s="123"/>
      <c r="I147" s="108"/>
      <c r="J147" s="109"/>
      <c r="K147" s="110"/>
      <c r="L147" s="107"/>
      <c r="M147" s="111"/>
      <c r="N147" s="42"/>
    </row>
    <row r="148" spans="1:14" s="71" customFormat="1" x14ac:dyDescent="0.25">
      <c r="A148" s="106"/>
      <c r="B148" s="107"/>
      <c r="C148" s="118" t="s">
        <v>140</v>
      </c>
      <c r="D148" s="121"/>
      <c r="E148" s="121"/>
      <c r="F148" s="121"/>
      <c r="G148" s="126"/>
      <c r="H148" s="123">
        <f>SUMIF(L5:L145, TRUE, H5:H145)</f>
        <v>0</v>
      </c>
      <c r="I148" s="108"/>
      <c r="J148" s="109"/>
      <c r="K148" s="110"/>
      <c r="L148" s="107"/>
      <c r="M148" s="111"/>
      <c r="N148" s="42"/>
    </row>
    <row r="149" spans="1:14" s="71" customFormat="1" x14ac:dyDescent="0.25">
      <c r="A149" s="106"/>
      <c r="B149" s="107"/>
      <c r="C149" s="118" t="s">
        <v>141</v>
      </c>
      <c r="D149" s="121"/>
      <c r="E149" s="121"/>
      <c r="F149" s="121"/>
      <c r="G149" s="126"/>
      <c r="H149" s="123">
        <f>IF(COUNTIF(K5:K145, FALSE) = 0, ROUND(TAUXTVA1 * SUMIF(M5:M145, TAUXTVA1, H5:H145), 2)+ ROUND(TAUXTVA2 * SUMIF(M5:M145, TAUXTVA2, H5:H145), 2)+ ROUND(TAUXTVA3 * SUMIF(M5:M145, TAUXTVA3, H5:H145), 2)+ ROUND(TAUXTVA4 * SUMIF(M5:M145, TAUXTVA4, H5:H145), 2), "Présence d'un taux de TVA non supporté,")</f>
        <v>0</v>
      </c>
      <c r="I149" s="108"/>
      <c r="J149" s="109"/>
      <c r="K149" s="110"/>
      <c r="L149" s="107"/>
      <c r="M149" s="111"/>
      <c r="N149" s="42"/>
    </row>
    <row r="150" spans="1:14" s="71" customFormat="1" x14ac:dyDescent="0.25">
      <c r="A150" s="113"/>
      <c r="B150" s="115"/>
      <c r="C150" s="119" t="s">
        <v>142</v>
      </c>
      <c r="D150" s="122"/>
      <c r="E150" s="122"/>
      <c r="F150" s="122"/>
      <c r="G150" s="127"/>
      <c r="H150" s="128">
        <f>IF(COUNTIF(K6:K146, FALSE) = 0, H148 + H149, "calcul de la TVA impossible.")</f>
        <v>0</v>
      </c>
      <c r="I150" s="130"/>
      <c r="J150" s="132"/>
      <c r="K150" s="110"/>
      <c r="L150" s="107"/>
      <c r="M150" s="111"/>
      <c r="N150" s="42"/>
    </row>
  </sheetData>
  <sheetProtection algorithmName="SHA-512" hashValue="zeEl5+4QaDCmc+DHNY5kfGofhWjjX7/w3pxML7k6i+j6JpfZFtOmZJOc3/+uAPPyCeb+lURwkWW1iKn1oBRi1Q==" saltValue="4wa2GhFzTIic4ByJS7uOS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3" t="s">
        <v>143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34" t="s">
        <v>144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n°06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MENUISERIES INTERIEURES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d14YnyHpDS3hvyti1pgy3YTmdVjA6KddatTklJ1ZOX3D8eMZz5/aUVjOnA0SidHFvbj9QlAZAeONTmYkl9TdVw==" saltValue="Mge0jSpvzFWa6iB24iikSg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35" t="s">
        <v>145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35" t="s">
        <v>146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36" t="s">
        <v>147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36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35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37" t="s">
        <v>148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36" t="s">
        <v>149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36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5" t="s">
        <v>150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37" t="s">
        <v>151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opqu6RFbTDLqA+VEHLQqLUneFtddRn0lB/nv16l3qr3CozM5uri73BaBCk9RcJlKy+LvmaKYM2FwRbfqyHNZKg==" saltValue="wBecIsiM+5b/Ac6vrDtfzg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2023-07-04T10:47:49Z</dcterms:modified>
</cp:coreProperties>
</file>